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V:\Strateginis skyrius\Bendras Strateginis\1 VARDAI\Evelinos\STRATEGINIS PLANAVIMAS\2018-2020 SVP TARYBA\2018-10-25\"/>
    </mc:Choice>
  </mc:AlternateContent>
  <bookViews>
    <workbookView xWindow="0" yWindow="0" windowWidth="16335" windowHeight="11760"/>
  </bookViews>
  <sheets>
    <sheet name="1 lentele" sheetId="5" r:id="rId1"/>
  </sheets>
  <definedNames>
    <definedName name="_xlnm.Print_Area" localSheetId="0">'1 lentele'!$A$1:$X$77</definedName>
    <definedName name="_xlnm.Print_Titles" localSheetId="0">'1 lentele'!$4:$7</definedName>
  </definedNames>
  <calcPr calcId="152511"/>
</workbook>
</file>

<file path=xl/calcChain.xml><?xml version="1.0" encoding="utf-8"?>
<calcChain xmlns="http://schemas.openxmlformats.org/spreadsheetml/2006/main">
  <c r="M44" i="5" l="1"/>
  <c r="P44" i="5"/>
  <c r="M43" i="5"/>
  <c r="M26" i="5"/>
  <c r="I39" i="5"/>
  <c r="N70" i="5" l="1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J70" i="5" l="1"/>
  <c r="M62" i="5" l="1"/>
  <c r="S75" i="5"/>
  <c r="T75" i="5"/>
  <c r="R75" i="5"/>
  <c r="Q75" i="5" l="1"/>
  <c r="S70" i="5"/>
  <c r="T70" i="5"/>
  <c r="R70" i="5"/>
  <c r="O62" i="5"/>
  <c r="P62" i="5"/>
  <c r="N62" i="5"/>
  <c r="O70" i="5"/>
  <c r="P70" i="5"/>
  <c r="W71" i="5" l="1"/>
  <c r="X71" i="5"/>
  <c r="V71" i="5"/>
  <c r="U71" i="5" s="1"/>
  <c r="S71" i="5"/>
  <c r="T71" i="5"/>
  <c r="R71" i="5"/>
  <c r="Q71" i="5" s="1"/>
  <c r="W73" i="5"/>
  <c r="X73" i="5"/>
  <c r="V73" i="5"/>
  <c r="S73" i="5"/>
  <c r="T73" i="5"/>
  <c r="R73" i="5"/>
  <c r="T46" i="5" l="1"/>
  <c r="S46" i="5"/>
  <c r="R46" i="5"/>
  <c r="Q46" i="5"/>
  <c r="K70" i="5" l="1"/>
  <c r="L70" i="5"/>
  <c r="I70" i="5" s="1"/>
  <c r="K73" i="5"/>
  <c r="L73" i="5"/>
  <c r="J73" i="5"/>
  <c r="L38" i="5"/>
  <c r="K40" i="5"/>
  <c r="X38" i="5"/>
  <c r="W38" i="5"/>
  <c r="V38" i="5"/>
  <c r="T38" i="5"/>
  <c r="S38" i="5"/>
  <c r="R38" i="5"/>
  <c r="P38" i="5"/>
  <c r="O38" i="5"/>
  <c r="N38" i="5"/>
  <c r="K38" i="5"/>
  <c r="J38" i="5"/>
  <c r="U36" i="5"/>
  <c r="M38" i="5" l="1"/>
  <c r="I38" i="5"/>
  <c r="U38" i="5"/>
  <c r="N73" i="5"/>
  <c r="R72" i="5" l="1"/>
  <c r="X76" i="5"/>
  <c r="W76" i="5"/>
  <c r="V76" i="5"/>
  <c r="X74" i="5"/>
  <c r="W74" i="5"/>
  <c r="V74" i="5"/>
  <c r="X72" i="5"/>
  <c r="W72" i="5"/>
  <c r="V72" i="5"/>
  <c r="X70" i="5"/>
  <c r="W70" i="5"/>
  <c r="V70" i="5"/>
  <c r="T76" i="5"/>
  <c r="S76" i="5"/>
  <c r="R76" i="5"/>
  <c r="T74" i="5"/>
  <c r="S74" i="5"/>
  <c r="R74" i="5"/>
  <c r="Q73" i="5"/>
  <c r="T72" i="5"/>
  <c r="S72" i="5"/>
  <c r="P76" i="5"/>
  <c r="O76" i="5"/>
  <c r="N76" i="5"/>
  <c r="P74" i="5"/>
  <c r="O74" i="5"/>
  <c r="N74" i="5"/>
  <c r="P73" i="5"/>
  <c r="O73" i="5"/>
  <c r="P72" i="5"/>
  <c r="O72" i="5"/>
  <c r="N72" i="5"/>
  <c r="N27" i="5"/>
  <c r="N30" i="5" s="1"/>
  <c r="N24" i="5"/>
  <c r="N16" i="5"/>
  <c r="N66" i="5"/>
  <c r="X54" i="5"/>
  <c r="W54" i="5"/>
  <c r="V54" i="5"/>
  <c r="T54" i="5"/>
  <c r="S54" i="5"/>
  <c r="R54" i="5"/>
  <c r="P54" i="5"/>
  <c r="O54" i="5"/>
  <c r="N54" i="5"/>
  <c r="L54" i="5"/>
  <c r="K54" i="5"/>
  <c r="J54" i="5"/>
  <c r="U53" i="5"/>
  <c r="I53" i="5"/>
  <c r="U52" i="5"/>
  <c r="I52" i="5"/>
  <c r="U51" i="5"/>
  <c r="Q74" i="5" l="1"/>
  <c r="Q72" i="5"/>
  <c r="T77" i="5"/>
  <c r="R77" i="5"/>
  <c r="S77" i="5"/>
  <c r="U72" i="5"/>
  <c r="M76" i="5"/>
  <c r="U76" i="5"/>
  <c r="I54" i="5"/>
  <c r="Q76" i="5"/>
  <c r="U74" i="5"/>
  <c r="U54" i="5"/>
  <c r="M74" i="5"/>
  <c r="U73" i="5"/>
  <c r="M72" i="5"/>
  <c r="Q70" i="5"/>
  <c r="U70" i="5"/>
  <c r="M70" i="5"/>
  <c r="M73" i="5"/>
  <c r="Q54" i="5"/>
  <c r="M54" i="5"/>
  <c r="M49" i="5"/>
  <c r="P50" i="5"/>
  <c r="X16" i="5" l="1"/>
  <c r="W16" i="5"/>
  <c r="V16" i="5"/>
  <c r="U15" i="5"/>
  <c r="T16" i="5"/>
  <c r="S16" i="5"/>
  <c r="R16" i="5"/>
  <c r="Q15" i="5"/>
  <c r="U16" i="5" l="1"/>
  <c r="Q16" i="5"/>
  <c r="P27" i="5"/>
  <c r="M27" i="5" s="1"/>
  <c r="O27" i="5"/>
  <c r="K72" i="5"/>
  <c r="L72" i="5"/>
  <c r="K74" i="5"/>
  <c r="L74" i="5"/>
  <c r="J74" i="5"/>
  <c r="K76" i="5"/>
  <c r="L76" i="5"/>
  <c r="J76" i="5"/>
  <c r="J72" i="5"/>
  <c r="K66" i="5"/>
  <c r="L66" i="5"/>
  <c r="J66" i="5"/>
  <c r="U24" i="5"/>
  <c r="I66" i="5" l="1"/>
  <c r="N77" i="5"/>
  <c r="W17" i="5"/>
  <c r="V17" i="5"/>
  <c r="U17" i="5" l="1"/>
  <c r="X17" i="5"/>
  <c r="O50" i="5"/>
  <c r="N50" i="5"/>
  <c r="M50" i="5" s="1"/>
  <c r="O44" i="5"/>
  <c r="N44" i="5"/>
  <c r="K44" i="5"/>
  <c r="J44" i="5"/>
  <c r="L42" i="5"/>
  <c r="K42" i="5"/>
  <c r="J42" i="5"/>
  <c r="I41" i="5"/>
  <c r="P40" i="5"/>
  <c r="O40" i="5"/>
  <c r="N40" i="5"/>
  <c r="L40" i="5"/>
  <c r="J40" i="5"/>
  <c r="P35" i="5"/>
  <c r="O35" i="5"/>
  <c r="N35" i="5"/>
  <c r="L35" i="5"/>
  <c r="K35" i="5"/>
  <c r="J35" i="5"/>
  <c r="T27" i="5"/>
  <c r="S27" i="5"/>
  <c r="R27" i="5"/>
  <c r="Q27" i="5"/>
  <c r="L27" i="5"/>
  <c r="K27" i="5"/>
  <c r="J27" i="5"/>
  <c r="I27" i="5"/>
  <c r="T24" i="5"/>
  <c r="S24" i="5"/>
  <c r="R24" i="5"/>
  <c r="Q24" i="5"/>
  <c r="T20" i="5"/>
  <c r="T30" i="5" s="1"/>
  <c r="S20" i="5"/>
  <c r="S30" i="5" s="1"/>
  <c r="R20" i="5"/>
  <c r="R30" i="5" s="1"/>
  <c r="P24" i="5"/>
  <c r="O24" i="5"/>
  <c r="M24" i="5"/>
  <c r="P20" i="5"/>
  <c r="O20" i="5"/>
  <c r="N20" i="5"/>
  <c r="L24" i="5"/>
  <c r="K24" i="5"/>
  <c r="J24" i="5"/>
  <c r="I24" i="5"/>
  <c r="L20" i="5"/>
  <c r="K20" i="5"/>
  <c r="J20" i="5"/>
  <c r="J30" i="5" s="1"/>
  <c r="S17" i="5"/>
  <c r="R17" i="5"/>
  <c r="K30" i="5" l="1"/>
  <c r="L30" i="5"/>
  <c r="R31" i="5"/>
  <c r="S31" i="5"/>
  <c r="O30" i="5"/>
  <c r="Q30" i="5"/>
  <c r="P30" i="5"/>
  <c r="M30" i="5" s="1"/>
  <c r="I40" i="5"/>
  <c r="M40" i="5"/>
  <c r="I42" i="5"/>
  <c r="I20" i="5"/>
  <c r="M20" i="5"/>
  <c r="Q20" i="5"/>
  <c r="I35" i="5"/>
  <c r="M35" i="5"/>
  <c r="Q17" i="5"/>
  <c r="T17" i="5"/>
  <c r="T31" i="5" s="1"/>
  <c r="O66" i="5"/>
  <c r="P66" i="5"/>
  <c r="M66" i="5" s="1"/>
  <c r="M46" i="5"/>
  <c r="Q31" i="5" l="1"/>
  <c r="I30" i="5"/>
  <c r="M67" i="5"/>
  <c r="X50" i="5" l="1"/>
  <c r="W50" i="5"/>
  <c r="V50" i="5"/>
  <c r="T50" i="5"/>
  <c r="S50" i="5"/>
  <c r="R50" i="5"/>
  <c r="K50" i="5"/>
  <c r="L50" i="5"/>
  <c r="J50" i="5"/>
  <c r="U49" i="5"/>
  <c r="I49" i="5"/>
  <c r="X27" i="5" l="1"/>
  <c r="W27" i="5"/>
  <c r="V27" i="5"/>
  <c r="U27" i="5"/>
  <c r="X24" i="5"/>
  <c r="W24" i="5"/>
  <c r="V24" i="5"/>
  <c r="X20" i="5"/>
  <c r="W20" i="5"/>
  <c r="V20" i="5"/>
  <c r="I73" i="5"/>
  <c r="I74" i="5"/>
  <c r="W30" i="5" l="1"/>
  <c r="W31" i="5" s="1"/>
  <c r="V30" i="5"/>
  <c r="V31" i="5" s="1"/>
  <c r="X30" i="5"/>
  <c r="L77" i="5"/>
  <c r="K77" i="5"/>
  <c r="J77" i="5"/>
  <c r="U20" i="5"/>
  <c r="I76" i="5"/>
  <c r="I72" i="5"/>
  <c r="N67" i="5"/>
  <c r="O67" i="5"/>
  <c r="P67" i="5"/>
  <c r="X62" i="5"/>
  <c r="X67" i="5" s="1"/>
  <c r="W62" i="5"/>
  <c r="W67" i="5" s="1"/>
  <c r="V62" i="5"/>
  <c r="V67" i="5" s="1"/>
  <c r="T62" i="5"/>
  <c r="T67" i="5" s="1"/>
  <c r="S62" i="5"/>
  <c r="S67" i="5" s="1"/>
  <c r="R62" i="5"/>
  <c r="R67" i="5" s="1"/>
  <c r="L62" i="5"/>
  <c r="L67" i="5" s="1"/>
  <c r="K62" i="5"/>
  <c r="K67" i="5" s="1"/>
  <c r="J62" i="5"/>
  <c r="J67" i="5" s="1"/>
  <c r="U30" i="5" l="1"/>
  <c r="X31" i="5"/>
  <c r="U31" i="5" s="1"/>
  <c r="I77" i="5"/>
  <c r="Q62" i="5"/>
  <c r="Q67" i="5" s="1"/>
  <c r="I62" i="5"/>
  <c r="I67" i="5" s="1"/>
  <c r="U62" i="5"/>
  <c r="U67" i="5" s="1"/>
  <c r="P46" i="5" l="1"/>
  <c r="S44" i="5" l="1"/>
  <c r="R44" i="5"/>
  <c r="T42" i="5"/>
  <c r="S42" i="5"/>
  <c r="R42" i="5"/>
  <c r="Q41" i="5"/>
  <c r="T40" i="5"/>
  <c r="T55" i="5" s="1"/>
  <c r="S40" i="5"/>
  <c r="R40" i="5"/>
  <c r="S35" i="5"/>
  <c r="R35" i="5"/>
  <c r="R55" i="5" s="1"/>
  <c r="Q34" i="5"/>
  <c r="P16" i="5"/>
  <c r="P17" i="5" s="1"/>
  <c r="P31" i="5" s="1"/>
  <c r="O16" i="5"/>
  <c r="O17" i="5" s="1"/>
  <c r="O31" i="5" s="1"/>
  <c r="N17" i="5"/>
  <c r="N31" i="5" s="1"/>
  <c r="M15" i="5"/>
  <c r="W77" i="5"/>
  <c r="P77" i="5"/>
  <c r="M77" i="5" s="1"/>
  <c r="O77" i="5"/>
  <c r="U48" i="5"/>
  <c r="I48" i="5"/>
  <c r="U47" i="5"/>
  <c r="W46" i="5"/>
  <c r="V46" i="5"/>
  <c r="U46" i="5" s="1"/>
  <c r="O46" i="5"/>
  <c r="N46" i="5"/>
  <c r="L46" i="5"/>
  <c r="L55" i="5" s="1"/>
  <c r="K46" i="5"/>
  <c r="K55" i="5" s="1"/>
  <c r="J46" i="5"/>
  <c r="U45" i="5"/>
  <c r="L16" i="5"/>
  <c r="K16" i="5"/>
  <c r="K17" i="5" s="1"/>
  <c r="K31" i="5" s="1"/>
  <c r="J16" i="5"/>
  <c r="J17" i="5" s="1"/>
  <c r="J31" i="5" s="1"/>
  <c r="I15" i="5"/>
  <c r="X77" i="5"/>
  <c r="V77" i="5"/>
  <c r="W44" i="5"/>
  <c r="V44" i="5"/>
  <c r="U44" i="5" s="1"/>
  <c r="U43" i="5"/>
  <c r="X42" i="5"/>
  <c r="X40" i="5"/>
  <c r="X35" i="5"/>
  <c r="W42" i="5"/>
  <c r="W40" i="5"/>
  <c r="W35" i="5"/>
  <c r="V42" i="5"/>
  <c r="V40" i="5"/>
  <c r="P42" i="5"/>
  <c r="P55" i="5" s="1"/>
  <c r="M55" i="5" s="1"/>
  <c r="O42" i="5"/>
  <c r="N42" i="5"/>
  <c r="N55" i="5" s="1"/>
  <c r="N68" i="5" s="1"/>
  <c r="U41" i="5"/>
  <c r="U39" i="5"/>
  <c r="M41" i="5"/>
  <c r="J55" i="5" l="1"/>
  <c r="J68" i="5" s="1"/>
  <c r="J69" i="5" s="1"/>
  <c r="N69" i="5"/>
  <c r="M31" i="5"/>
  <c r="W55" i="5"/>
  <c r="Q55" i="5"/>
  <c r="O55" i="5"/>
  <c r="O68" i="5" s="1"/>
  <c r="O69" i="5" s="1"/>
  <c r="X55" i="5"/>
  <c r="V55" i="5"/>
  <c r="S55" i="5"/>
  <c r="L17" i="5"/>
  <c r="L31" i="5" s="1"/>
  <c r="I31" i="5" s="1"/>
  <c r="I16" i="5"/>
  <c r="K68" i="5"/>
  <c r="U77" i="5"/>
  <c r="Q77" i="5"/>
  <c r="Q42" i="5"/>
  <c r="M16" i="5"/>
  <c r="Q50" i="5"/>
  <c r="U50" i="5"/>
  <c r="I50" i="5"/>
  <c r="U40" i="5"/>
  <c r="M17" i="5"/>
  <c r="Q35" i="5"/>
  <c r="U42" i="5"/>
  <c r="I46" i="5"/>
  <c r="U35" i="5"/>
  <c r="M42" i="5"/>
  <c r="I55" i="5" l="1"/>
  <c r="U55" i="5"/>
  <c r="I17" i="5"/>
  <c r="O79" i="5"/>
  <c r="K69" i="5"/>
  <c r="K79" i="5" s="1"/>
  <c r="V68" i="5"/>
  <c r="X68" i="5"/>
  <c r="R68" i="5"/>
  <c r="R69" i="5" s="1"/>
  <c r="R79" i="5" s="1"/>
  <c r="L68" i="5"/>
  <c r="S68" i="5"/>
  <c r="P68" i="5"/>
  <c r="P69" i="5" s="1"/>
  <c r="M69" i="5" s="1"/>
  <c r="W68" i="5"/>
  <c r="W69" i="5" s="1"/>
  <c r="W79" i="5" s="1"/>
  <c r="T68" i="5"/>
  <c r="T69" i="5" l="1"/>
  <c r="T79" i="5" s="1"/>
  <c r="L69" i="5"/>
  <c r="L79" i="5" s="1"/>
  <c r="P79" i="5"/>
  <c r="N79" i="5"/>
  <c r="S69" i="5"/>
  <c r="S79" i="5" s="1"/>
  <c r="X69" i="5"/>
  <c r="V69" i="5"/>
  <c r="V79" i="5" s="1"/>
  <c r="U68" i="5"/>
  <c r="I68" i="5"/>
  <c r="Q68" i="5"/>
  <c r="M68" i="5"/>
  <c r="J79" i="5" l="1"/>
  <c r="I69" i="5"/>
  <c r="I79" i="5" s="1"/>
  <c r="Q69" i="5"/>
  <c r="Q79" i="5" s="1"/>
  <c r="M79" i="5"/>
  <c r="X79" i="5"/>
  <c r="U69" i="5"/>
  <c r="U79" i="5" s="1"/>
</calcChain>
</file>

<file path=xl/sharedStrings.xml><?xml version="1.0" encoding="utf-8"?>
<sst xmlns="http://schemas.openxmlformats.org/spreadsheetml/2006/main" count="180" uniqueCount="86">
  <si>
    <t>Programos tikslo kodas</t>
  </si>
  <si>
    <t>Uždavinio kodas</t>
  </si>
  <si>
    <t>Priemonės kodas</t>
  </si>
  <si>
    <t>Funkcinės klasifikacijos kodas</t>
  </si>
  <si>
    <t>Finansavimo šaltinis</t>
  </si>
  <si>
    <t>išlaidoms</t>
  </si>
  <si>
    <t>iš viso</t>
  </si>
  <si>
    <t>turtui įsigyti</t>
  </si>
  <si>
    <t xml:space="preserve">iš jų darbo užmokesčiui                    </t>
  </si>
  <si>
    <t>Iš viso priemonei:</t>
  </si>
  <si>
    <t>Iš viso uždaviniui:</t>
  </si>
  <si>
    <t>Iš viso tikslui:</t>
  </si>
  <si>
    <t>SB</t>
  </si>
  <si>
    <t>Iš viso programai:</t>
  </si>
  <si>
    <t>iš jų</t>
  </si>
  <si>
    <t>08.01.01.01</t>
  </si>
  <si>
    <t>08.01.01.02</t>
  </si>
  <si>
    <t>Vykdytojo kodas</t>
  </si>
  <si>
    <t>Priemonės pavadinimas</t>
  </si>
  <si>
    <t>8 Kūno kultūros ir sporto plėtros programa</t>
  </si>
  <si>
    <t>1.5.1</t>
  </si>
  <si>
    <t>20</t>
  </si>
  <si>
    <t>S</t>
  </si>
  <si>
    <t>Kūno kultūros ir sporto projektų dalinio finansavimo iš savivaldybės biudžeto lėšų konkurso organizavimas</t>
  </si>
  <si>
    <t>Kodas biudžete</t>
  </si>
  <si>
    <t>8.1.1.1.</t>
  </si>
  <si>
    <t>8.1.2.3.</t>
  </si>
  <si>
    <t>8.2.1.1.</t>
  </si>
  <si>
    <t>8.2.2.6.</t>
  </si>
  <si>
    <t>IŠ VISO:</t>
  </si>
  <si>
    <t>08.01.01.02.</t>
  </si>
  <si>
    <t>Policijos sporto salės atnaujinimas</t>
  </si>
  <si>
    <t>8.2.2.5.</t>
  </si>
  <si>
    <t>BĮ Klaipėdos rajono savivaldybės sporto centro veiklos organizavimas</t>
  </si>
  <si>
    <t>Lauko sporto aikštelių aprūpinimas sporto inventoriumi</t>
  </si>
  <si>
    <t>8.2.1.13</t>
  </si>
  <si>
    <t>8.2.1.14</t>
  </si>
  <si>
    <t>Lauko treniruoklių aikštelių įrengimas Klaipėdos rajono seniūnijose</t>
  </si>
  <si>
    <t>8.3.1.4.</t>
  </si>
  <si>
    <t>Prioritetinių sporto šakų didelio sportinio meistriškumo klubų veiklos dalinio finansavimo programa</t>
  </si>
  <si>
    <t>1.5.2</t>
  </si>
  <si>
    <t>Neįgaliųjų socialinės integracijos per kūno kultūrą ir sportą projektų konkursas</t>
  </si>
  <si>
    <t>tūkst. eurų</t>
  </si>
  <si>
    <t>Vaikų žaidimo aikštelių įrengimas Klaipėdos rajono savivaldybės seniūnijose</t>
  </si>
  <si>
    <t>8.1.2.6.</t>
  </si>
  <si>
    <t>8.2.1.20.</t>
  </si>
  <si>
    <t>3 tikslas. Puoselėti kultūrą ir kūno kultūrą rajone</t>
  </si>
  <si>
    <t>8.2.1.21.</t>
  </si>
  <si>
    <t>Projekto „Stovyklavietės įrengimas Gargždų karjerų teritorijoje“ įgyvendinimas</t>
  </si>
  <si>
    <t>ES</t>
  </si>
  <si>
    <t>2019 m. išlaidų projektas</t>
  </si>
  <si>
    <t>Daugiafunkcio sporto centro Gargžduose statybos techninio projekto parengimas ir įgyvendinimas</t>
  </si>
  <si>
    <t>KT</t>
  </si>
  <si>
    <t>Futbolo aikštelių įrengimas prie švietimo įstaigų</t>
  </si>
  <si>
    <r>
      <t xml:space="preserve">Savivaldybės pajamos iš surenkamų mokesčių </t>
    </r>
    <r>
      <rPr>
        <b/>
        <sz val="8"/>
        <rFont val="Arial"/>
        <family val="2"/>
        <charset val="186"/>
      </rPr>
      <t>SB</t>
    </r>
  </si>
  <si>
    <r>
      <t xml:space="preserve">Valstybės investicijų programos lėšos </t>
    </r>
    <r>
      <rPr>
        <b/>
        <sz val="8"/>
        <rFont val="Arial"/>
        <family val="2"/>
        <charset val="186"/>
      </rPr>
      <t>VIP</t>
    </r>
  </si>
  <si>
    <r>
      <t xml:space="preserve">Lėšos už paslaugas ir nuomą </t>
    </r>
    <r>
      <rPr>
        <b/>
        <sz val="8"/>
        <rFont val="Arial"/>
        <family val="2"/>
        <charset val="186"/>
      </rPr>
      <t>S</t>
    </r>
  </si>
  <si>
    <r>
      <t xml:space="preserve">Kitos lėšos </t>
    </r>
    <r>
      <rPr>
        <b/>
        <sz val="8"/>
        <rFont val="Arial"/>
        <family val="2"/>
        <charset val="186"/>
      </rPr>
      <t>KT</t>
    </r>
  </si>
  <si>
    <r>
      <t xml:space="preserve">ES struktūrinių fondų lėšos </t>
    </r>
    <r>
      <rPr>
        <b/>
        <sz val="8"/>
        <rFont val="Arial"/>
        <family val="2"/>
        <charset val="186"/>
      </rPr>
      <t>ES</t>
    </r>
  </si>
  <si>
    <r>
      <t xml:space="preserve">Kitos dotacijos ir lėšos iš kitų valdymo lygių </t>
    </r>
    <r>
      <rPr>
        <b/>
        <sz val="8"/>
        <rFont val="Arial"/>
        <family val="2"/>
        <charset val="186"/>
      </rPr>
      <t>VBP</t>
    </r>
  </si>
  <si>
    <t>VBP</t>
  </si>
  <si>
    <t>2017 m. faktas</t>
  </si>
  <si>
    <t>2018 m. asignavimai</t>
  </si>
  <si>
    <t>2020 m. išlaidų projektas</t>
  </si>
  <si>
    <t xml:space="preserve"> 2018-2020 METŲ KŪNO KULTŪROS IR SPORTO PLĖTROS PROGRAMOS TIKSLŲ, UŽDAVINIŲ IR PRIEMONIŲ ASIGNAVIMŲ SUVESTINĖ</t>
  </si>
  <si>
    <t>55,0</t>
  </si>
  <si>
    <t>13</t>
  </si>
  <si>
    <t>Gargždų stadiono parengimo Lietuva-Lenkija U-21 jaunimo nacionalinių rinktinių rungtynėms finansavimas</t>
  </si>
  <si>
    <t>8.2.1.23.</t>
  </si>
  <si>
    <t>Gargždų „Minijos“ progimnazijos sporto aikštyno modernizavimas</t>
  </si>
  <si>
    <t>8.2.1.8.</t>
  </si>
  <si>
    <t>Kt</t>
  </si>
  <si>
    <t>8.2.1.24.</t>
  </si>
  <si>
    <t>VIP</t>
  </si>
  <si>
    <r>
      <t xml:space="preserve">Skolintos lėšos </t>
    </r>
    <r>
      <rPr>
        <b/>
        <sz val="8"/>
        <rFont val="Arial"/>
        <family val="2"/>
        <charset val="186"/>
      </rPr>
      <t>SL</t>
    </r>
  </si>
  <si>
    <t>SL</t>
  </si>
  <si>
    <t>Ugdyti gyventojų optimalaus fizinio aktyvumo įpročius</t>
  </si>
  <si>
    <t>Skatinti kūno kultūros ir sporto veiklas</t>
  </si>
  <si>
    <t>Remti kūno kultūros ir sporto projektus</t>
  </si>
  <si>
    <t>Plėtoti fizinio aktyvumo veikloms palankią infrastruktūrą</t>
  </si>
  <si>
    <t>Užtikrinti fiziniam aktyvumui palankią aplinką viešose erdvėse</t>
  </si>
  <si>
    <t>Užtikrinti fiziniam aktyvumui palankią aplinką uždarose erdvėse</t>
  </si>
  <si>
    <t>10</t>
  </si>
  <si>
    <t>Klaipėdos rajono savivaldybės strateginio
 veiklos plano 2018-2020 m. 
1 priedas</t>
  </si>
  <si>
    <t>Tarptautinio renginio – ralio „Aplink Lietuvą 2018" – dalinis finansavimas</t>
  </si>
  <si>
    <t>Klaipėdos rajono savivaldybės teritorijoje esančių sporto aikštelių atnaujinimo programos įgyvendinimas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</si>
</sst>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" x14ac:knownFonts="1">
    <font>
      <sz val="10"/>
      <name val="Arial"/>
      <charset val="186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10"/>
      <name val="Arial"/>
      <family val="2"/>
      <charset val="186"/>
    </font>
    <font>
      <b/>
      <sz val="12"/>
      <name val="Arial"/>
      <family val="2"/>
      <charset val="186"/>
    </font>
    <font>
      <b/>
      <u/>
      <sz val="12"/>
      <name val="Arial"/>
      <family val="2"/>
      <charset val="186"/>
    </font>
  </fonts>
  <fills count="12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2">
    <xf numFmtId="0" fontId="0" fillId="0" borderId="0" xfId="0"/>
    <xf numFmtId="165" fontId="2" fillId="0" borderId="0" xfId="0" applyNumberFormat="1" applyFont="1"/>
    <xf numFmtId="165" fontId="1" fillId="0" borderId="0" xfId="0" applyNumberFormat="1" applyFont="1"/>
    <xf numFmtId="165" fontId="1" fillId="0" borderId="17" xfId="0" applyNumberFormat="1" applyFont="1" applyBorder="1" applyAlignment="1">
      <alignment horizontal="centerContinuous" vertical="center" wrapText="1"/>
    </xf>
    <xf numFmtId="165" fontId="1" fillId="0" borderId="18" xfId="0" applyNumberFormat="1" applyFont="1" applyBorder="1" applyAlignment="1">
      <alignment horizontal="center" vertical="center" textRotation="90"/>
    </xf>
    <xf numFmtId="165" fontId="1" fillId="0" borderId="18" xfId="0" applyNumberFormat="1" applyFont="1" applyBorder="1" applyAlignment="1">
      <alignment horizontal="center" vertical="center" textRotation="90" wrapText="1"/>
    </xf>
    <xf numFmtId="165" fontId="1" fillId="0" borderId="19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165" fontId="1" fillId="0" borderId="20" xfId="0" applyNumberFormat="1" applyFont="1" applyBorder="1" applyAlignment="1">
      <alignment horizontal="center" vertical="center"/>
    </xf>
    <xf numFmtId="165" fontId="1" fillId="0" borderId="21" xfId="0" applyNumberFormat="1" applyFont="1" applyBorder="1" applyAlignment="1">
      <alignment horizontal="center" vertical="center"/>
    </xf>
    <xf numFmtId="165" fontId="1" fillId="0" borderId="22" xfId="0" applyNumberFormat="1" applyFont="1" applyBorder="1" applyAlignment="1">
      <alignment horizontal="center" vertical="center"/>
    </xf>
    <xf numFmtId="165" fontId="1" fillId="0" borderId="23" xfId="0" applyNumberFormat="1" applyFont="1" applyBorder="1" applyAlignment="1">
      <alignment horizontal="center" vertical="center"/>
    </xf>
    <xf numFmtId="165" fontId="1" fillId="0" borderId="24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165" fontId="1" fillId="4" borderId="25" xfId="0" applyNumberFormat="1" applyFont="1" applyFill="1" applyBorder="1" applyAlignment="1">
      <alignment horizontal="center" vertical="center"/>
    </xf>
    <xf numFmtId="165" fontId="1" fillId="4" borderId="26" xfId="0" applyNumberFormat="1" applyFont="1" applyFill="1" applyBorder="1" applyAlignment="1">
      <alignment horizontal="center" vertical="center"/>
    </xf>
    <xf numFmtId="165" fontId="1" fillId="4" borderId="27" xfId="0" applyNumberFormat="1" applyFont="1" applyFill="1" applyBorder="1" applyAlignment="1">
      <alignment horizontal="center" vertical="center"/>
    </xf>
    <xf numFmtId="165" fontId="1" fillId="4" borderId="28" xfId="0" applyNumberFormat="1" applyFont="1" applyFill="1" applyBorder="1" applyAlignment="1">
      <alignment horizontal="center" vertical="center"/>
    </xf>
    <xf numFmtId="165" fontId="1" fillId="4" borderId="29" xfId="0" applyNumberFormat="1" applyFont="1" applyFill="1" applyBorder="1" applyAlignment="1">
      <alignment horizontal="center" vertical="center"/>
    </xf>
    <xf numFmtId="165" fontId="1" fillId="3" borderId="30" xfId="0" applyNumberFormat="1" applyFont="1" applyFill="1" applyBorder="1" applyAlignment="1">
      <alignment horizontal="center" vertical="center"/>
    </xf>
    <xf numFmtId="165" fontId="1" fillId="3" borderId="31" xfId="0" applyNumberFormat="1" applyFont="1" applyFill="1" applyBorder="1" applyAlignment="1">
      <alignment horizontal="center" vertical="center"/>
    </xf>
    <xf numFmtId="165" fontId="1" fillId="3" borderId="32" xfId="0" applyNumberFormat="1" applyFont="1" applyFill="1" applyBorder="1" applyAlignment="1">
      <alignment horizontal="center" vertical="center"/>
    </xf>
    <xf numFmtId="165" fontId="1" fillId="3" borderId="33" xfId="0" applyNumberFormat="1" applyFont="1" applyFill="1" applyBorder="1" applyAlignment="1">
      <alignment horizontal="center" vertical="center"/>
    </xf>
    <xf numFmtId="165" fontId="1" fillId="3" borderId="34" xfId="0" applyNumberFormat="1" applyFont="1" applyFill="1" applyBorder="1" applyAlignment="1">
      <alignment horizontal="center" vertical="center"/>
    </xf>
    <xf numFmtId="165" fontId="1" fillId="0" borderId="35" xfId="0" applyNumberFormat="1" applyFont="1" applyBorder="1" applyAlignment="1">
      <alignment horizontal="center" vertical="center"/>
    </xf>
    <xf numFmtId="165" fontId="1" fillId="0" borderId="7" xfId="0" applyNumberFormat="1" applyFont="1" applyBorder="1" applyAlignment="1">
      <alignment horizontal="center" vertical="center"/>
    </xf>
    <xf numFmtId="165" fontId="1" fillId="0" borderId="36" xfId="0" applyNumberFormat="1" applyFont="1" applyBorder="1" applyAlignment="1">
      <alignment horizontal="center" vertical="center"/>
    </xf>
    <xf numFmtId="165" fontId="1" fillId="0" borderId="35" xfId="0" applyNumberFormat="1" applyFont="1" applyFill="1" applyBorder="1" applyAlignment="1">
      <alignment horizontal="center" vertical="center"/>
    </xf>
    <xf numFmtId="165" fontId="1" fillId="0" borderId="7" xfId="0" applyNumberFormat="1" applyFont="1" applyFill="1" applyBorder="1" applyAlignment="1">
      <alignment horizontal="center" vertical="center"/>
    </xf>
    <xf numFmtId="165" fontId="1" fillId="0" borderId="37" xfId="0" applyNumberFormat="1" applyFont="1" applyFill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 vertical="center"/>
    </xf>
    <xf numFmtId="165" fontId="1" fillId="4" borderId="38" xfId="0" applyNumberFormat="1" applyFont="1" applyFill="1" applyBorder="1" applyAlignment="1">
      <alignment horizontal="center" vertical="center"/>
    </xf>
    <xf numFmtId="165" fontId="1" fillId="4" borderId="39" xfId="0" applyNumberFormat="1" applyFont="1" applyFill="1" applyBorder="1" applyAlignment="1">
      <alignment horizontal="center" vertical="center"/>
    </xf>
    <xf numFmtId="165" fontId="1" fillId="3" borderId="27" xfId="0" applyNumberFormat="1" applyFont="1" applyFill="1" applyBorder="1" applyAlignment="1">
      <alignment horizontal="center" vertical="center"/>
    </xf>
    <xf numFmtId="165" fontId="1" fillId="3" borderId="26" xfId="0" applyNumberFormat="1" applyFont="1" applyFill="1" applyBorder="1" applyAlignment="1">
      <alignment horizontal="center" vertical="center"/>
    </xf>
    <xf numFmtId="165" fontId="1" fillId="2" borderId="27" xfId="0" applyNumberFormat="1" applyFont="1" applyFill="1" applyBorder="1" applyAlignment="1">
      <alignment horizontal="center" vertical="center"/>
    </xf>
    <xf numFmtId="165" fontId="1" fillId="2" borderId="26" xfId="0" applyNumberFormat="1" applyFont="1" applyFill="1" applyBorder="1" applyAlignment="1">
      <alignment horizontal="center" vertical="center"/>
    </xf>
    <xf numFmtId="165" fontId="1" fillId="2" borderId="29" xfId="0" applyNumberFormat="1" applyFont="1" applyFill="1" applyBorder="1" applyAlignment="1">
      <alignment horizontal="center" vertical="center"/>
    </xf>
    <xf numFmtId="165" fontId="1" fillId="0" borderId="40" xfId="0" applyNumberFormat="1" applyFont="1" applyBorder="1" applyAlignment="1">
      <alignment horizontal="center" vertical="center" wrapText="1"/>
    </xf>
    <xf numFmtId="165" fontId="1" fillId="0" borderId="18" xfId="0" applyNumberFormat="1" applyFont="1" applyBorder="1" applyAlignment="1">
      <alignment horizontal="center" vertical="center" wrapText="1"/>
    </xf>
    <xf numFmtId="165" fontId="1" fillId="0" borderId="41" xfId="0" applyNumberFormat="1" applyFont="1" applyBorder="1" applyAlignment="1">
      <alignment horizontal="center" vertical="center" wrapText="1"/>
    </xf>
    <xf numFmtId="165" fontId="1" fillId="0" borderId="35" xfId="0" applyNumberFormat="1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 wrapText="1"/>
    </xf>
    <xf numFmtId="165" fontId="1" fillId="0" borderId="12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165" fontId="1" fillId="0" borderId="43" xfId="0" applyNumberFormat="1" applyFont="1" applyFill="1" applyBorder="1" applyAlignment="1">
      <alignment horizontal="center" vertical="center" wrapText="1"/>
    </xf>
    <xf numFmtId="165" fontId="1" fillId="0" borderId="13" xfId="0" applyNumberFormat="1" applyFont="1" applyFill="1" applyBorder="1" applyAlignment="1">
      <alignment horizontal="center" vertical="center" wrapText="1"/>
    </xf>
    <xf numFmtId="165" fontId="1" fillId="0" borderId="14" xfId="0" applyNumberFormat="1" applyFont="1" applyFill="1" applyBorder="1" applyAlignment="1">
      <alignment horizontal="center" vertical="center" wrapText="1"/>
    </xf>
    <xf numFmtId="165" fontId="1" fillId="0" borderId="42" xfId="0" applyNumberFormat="1" applyFont="1" applyFill="1" applyBorder="1" applyAlignment="1">
      <alignment horizontal="center" vertical="center" wrapText="1"/>
    </xf>
    <xf numFmtId="165" fontId="1" fillId="0" borderId="15" xfId="0" applyNumberFormat="1" applyFont="1" applyFill="1" applyBorder="1" applyAlignment="1">
      <alignment horizontal="center" vertical="center" wrapText="1"/>
    </xf>
    <xf numFmtId="165" fontId="1" fillId="0" borderId="44" xfId="0" applyNumberFormat="1" applyFont="1" applyFill="1" applyBorder="1" applyAlignment="1">
      <alignment horizontal="center" vertical="center" wrapText="1"/>
    </xf>
    <xf numFmtId="165" fontId="1" fillId="0" borderId="20" xfId="0" applyNumberFormat="1" applyFont="1" applyFill="1" applyBorder="1" applyAlignment="1">
      <alignment horizontal="center" vertical="center" wrapText="1"/>
    </xf>
    <xf numFmtId="165" fontId="1" fillId="0" borderId="21" xfId="0" applyNumberFormat="1" applyFont="1" applyFill="1" applyBorder="1" applyAlignment="1">
      <alignment horizontal="center" vertical="center" wrapText="1"/>
    </xf>
    <xf numFmtId="165" fontId="1" fillId="0" borderId="19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165" fontId="1" fillId="4" borderId="7" xfId="0" applyNumberFormat="1" applyFont="1" applyFill="1" applyBorder="1" applyAlignment="1">
      <alignment horizontal="center" vertical="center"/>
    </xf>
    <xf numFmtId="165" fontId="1" fillId="4" borderId="35" xfId="0" applyNumberFormat="1" applyFont="1" applyFill="1" applyBorder="1" applyAlignment="1">
      <alignment horizontal="center" vertical="center"/>
    </xf>
    <xf numFmtId="165" fontId="1" fillId="4" borderId="12" xfId="0" applyNumberFormat="1" applyFont="1" applyFill="1" applyBorder="1" applyAlignment="1">
      <alignment horizontal="center" vertical="center"/>
    </xf>
    <xf numFmtId="165" fontId="2" fillId="0" borderId="22" xfId="0" applyNumberFormat="1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165" fontId="2" fillId="0" borderId="23" xfId="0" applyNumberFormat="1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center" vertical="center"/>
    </xf>
    <xf numFmtId="165" fontId="1" fillId="0" borderId="47" xfId="0" applyNumberFormat="1" applyFont="1" applyBorder="1" applyAlignment="1">
      <alignment horizontal="center" vertical="center" wrapText="1"/>
    </xf>
    <xf numFmtId="165" fontId="1" fillId="0" borderId="11" xfId="0" applyNumberFormat="1" applyFont="1" applyBorder="1" applyAlignment="1">
      <alignment horizontal="center" vertical="center" wrapText="1"/>
    </xf>
    <xf numFmtId="165" fontId="1" fillId="0" borderId="17" xfId="0" applyNumberFormat="1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 wrapText="1"/>
    </xf>
    <xf numFmtId="165" fontId="1" fillId="0" borderId="45" xfId="0" applyNumberFormat="1" applyFont="1" applyFill="1" applyBorder="1" applyAlignment="1">
      <alignment horizontal="center" vertical="center" wrapText="1"/>
    </xf>
    <xf numFmtId="165" fontId="1" fillId="9" borderId="27" xfId="0" applyNumberFormat="1" applyFont="1" applyFill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2" fillId="0" borderId="27" xfId="0" applyNumberFormat="1" applyFont="1" applyBorder="1" applyAlignment="1">
      <alignment horizontal="center" vertical="center"/>
    </xf>
    <xf numFmtId="165" fontId="2" fillId="0" borderId="26" xfId="0" applyNumberFormat="1" applyFont="1" applyBorder="1" applyAlignment="1">
      <alignment horizontal="center" vertical="center"/>
    </xf>
    <xf numFmtId="165" fontId="2" fillId="10" borderId="20" xfId="0" applyNumberFormat="1" applyFont="1" applyFill="1" applyBorder="1" applyAlignment="1">
      <alignment horizontal="center" vertical="center"/>
    </xf>
    <xf numFmtId="165" fontId="2" fillId="10" borderId="19" xfId="0" applyNumberFormat="1" applyFont="1" applyFill="1" applyBorder="1" applyAlignment="1">
      <alignment horizontal="center" vertical="center"/>
    </xf>
    <xf numFmtId="165" fontId="2" fillId="5" borderId="35" xfId="0" applyNumberFormat="1" applyFont="1" applyFill="1" applyBorder="1" applyAlignment="1">
      <alignment horizontal="center" vertical="center"/>
    </xf>
    <xf numFmtId="165" fontId="2" fillId="5" borderId="7" xfId="0" applyNumberFormat="1" applyFont="1" applyFill="1" applyBorder="1" applyAlignment="1">
      <alignment horizontal="center" vertical="center"/>
    </xf>
    <xf numFmtId="165" fontId="2" fillId="0" borderId="29" xfId="0" applyNumberFormat="1" applyFont="1" applyBorder="1" applyAlignment="1">
      <alignment horizontal="center" vertical="center"/>
    </xf>
    <xf numFmtId="165" fontId="1" fillId="0" borderId="4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  <xf numFmtId="0" fontId="1" fillId="0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164" fontId="1" fillId="0" borderId="0" xfId="0" applyNumberFormat="1" applyFont="1" applyFill="1"/>
    <xf numFmtId="0" fontId="1" fillId="0" borderId="5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/>
    <xf numFmtId="0" fontId="1" fillId="0" borderId="7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4" fontId="1" fillId="0" borderId="7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vertical="center" wrapText="1"/>
    </xf>
    <xf numFmtId="0" fontId="1" fillId="0" borderId="37" xfId="0" applyFont="1" applyFill="1" applyBorder="1" applyAlignment="1">
      <alignment horizontal="center" vertical="center"/>
    </xf>
    <xf numFmtId="0" fontId="1" fillId="3" borderId="41" xfId="0" applyFont="1" applyFill="1" applyBorder="1" applyAlignment="1">
      <alignment horizontal="center" vertical="center"/>
    </xf>
    <xf numFmtId="49" fontId="2" fillId="11" borderId="51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 wrapText="1"/>
    </xf>
    <xf numFmtId="165" fontId="1" fillId="0" borderId="0" xfId="0" applyNumberFormat="1" applyFont="1" applyBorder="1" applyAlignment="1">
      <alignment horizontal="left" vertical="center"/>
    </xf>
    <xf numFmtId="165" fontId="2" fillId="5" borderId="12" xfId="0" applyNumberFormat="1" applyFont="1" applyFill="1" applyBorder="1" applyAlignment="1">
      <alignment horizontal="center" vertical="center"/>
    </xf>
    <xf numFmtId="165" fontId="1" fillId="4" borderId="32" xfId="0" applyNumberFormat="1" applyFont="1" applyFill="1" applyBorder="1" applyAlignment="1">
      <alignment horizontal="center" vertical="center"/>
    </xf>
    <xf numFmtId="165" fontId="1" fillId="4" borderId="31" xfId="0" applyNumberFormat="1" applyFont="1" applyFill="1" applyBorder="1" applyAlignment="1">
      <alignment horizontal="center" vertical="center"/>
    </xf>
    <xf numFmtId="165" fontId="1" fillId="4" borderId="33" xfId="0" applyNumberFormat="1" applyFont="1" applyFill="1" applyBorder="1" applyAlignment="1">
      <alignment horizontal="center" vertical="center"/>
    </xf>
    <xf numFmtId="165" fontId="1" fillId="0" borderId="63" xfId="0" applyNumberFormat="1" applyFont="1" applyFill="1" applyBorder="1" applyAlignment="1">
      <alignment horizontal="center" vertical="center" wrapText="1"/>
    </xf>
    <xf numFmtId="165" fontId="1" fillId="0" borderId="64" xfId="0" applyNumberFormat="1" applyFont="1" applyFill="1" applyBorder="1" applyAlignment="1">
      <alignment horizontal="center" vertical="center" wrapText="1"/>
    </xf>
    <xf numFmtId="165" fontId="1" fillId="0" borderId="16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vertical="center" wrapText="1"/>
    </xf>
    <xf numFmtId="165" fontId="1" fillId="0" borderId="27" xfId="0" applyNumberFormat="1" applyFont="1" applyFill="1" applyBorder="1" applyAlignment="1">
      <alignment horizontal="center" vertical="center" wrapText="1"/>
    </xf>
    <xf numFmtId="165" fontId="1" fillId="0" borderId="26" xfId="0" applyNumberFormat="1" applyFont="1" applyFill="1" applyBorder="1" applyAlignment="1">
      <alignment horizontal="center" vertical="center" wrapText="1"/>
    </xf>
    <xf numFmtId="165" fontId="1" fillId="0" borderId="29" xfId="0" applyNumberFormat="1" applyFont="1" applyFill="1" applyBorder="1" applyAlignment="1">
      <alignment horizontal="center" vertical="center" wrapText="1"/>
    </xf>
    <xf numFmtId="165" fontId="1" fillId="0" borderId="46" xfId="0" applyNumberFormat="1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165" fontId="1" fillId="4" borderId="30" xfId="0" applyNumberFormat="1" applyFont="1" applyFill="1" applyBorder="1" applyAlignment="1">
      <alignment horizontal="center" vertical="center"/>
    </xf>
    <xf numFmtId="165" fontId="1" fillId="4" borderId="34" xfId="0" applyNumberFormat="1" applyFont="1" applyFill="1" applyBorder="1" applyAlignment="1">
      <alignment horizontal="center" vertical="center"/>
    </xf>
    <xf numFmtId="165" fontId="1" fillId="0" borderId="19" xfId="0" applyNumberFormat="1" applyFont="1" applyBorder="1" applyAlignment="1">
      <alignment horizontal="center" vertical="center" wrapText="1"/>
    </xf>
    <xf numFmtId="165" fontId="1" fillId="0" borderId="20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5" fontId="1" fillId="0" borderId="63" xfId="0" applyNumberFormat="1" applyFont="1" applyBorder="1" applyAlignment="1">
      <alignment horizontal="center" vertical="center" wrapText="1"/>
    </xf>
    <xf numFmtId="165" fontId="1" fillId="0" borderId="64" xfId="0" applyNumberFormat="1" applyFont="1" applyBorder="1" applyAlignment="1">
      <alignment horizontal="center" vertical="center" wrapText="1"/>
    </xf>
    <xf numFmtId="165" fontId="1" fillId="0" borderId="16" xfId="0" applyNumberFormat="1" applyFont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65" fontId="2" fillId="0" borderId="17" xfId="0" applyNumberFormat="1" applyFont="1" applyBorder="1" applyAlignment="1">
      <alignment horizontal="center" vertical="center"/>
    </xf>
    <xf numFmtId="165" fontId="2" fillId="10" borderId="20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 wrapText="1"/>
    </xf>
    <xf numFmtId="165" fontId="1" fillId="3" borderId="35" xfId="0" applyNumberFormat="1" applyFont="1" applyFill="1" applyBorder="1" applyAlignment="1">
      <alignment horizontal="center" vertical="center"/>
    </xf>
    <xf numFmtId="165" fontId="1" fillId="3" borderId="7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65" fontId="1" fillId="0" borderId="24" xfId="0" applyNumberFormat="1" applyFont="1" applyFill="1" applyBorder="1" applyAlignment="1">
      <alignment horizontal="center" vertical="center" wrapText="1"/>
    </xf>
    <xf numFmtId="165" fontId="1" fillId="0" borderId="22" xfId="0" applyNumberFormat="1" applyFont="1" applyFill="1" applyBorder="1" applyAlignment="1">
      <alignment horizontal="center" vertical="center" wrapText="1"/>
    </xf>
    <xf numFmtId="165" fontId="1" fillId="0" borderId="23" xfId="0" applyNumberFormat="1" applyFont="1" applyFill="1" applyBorder="1" applyAlignment="1">
      <alignment horizontal="center" vertical="center" wrapText="1"/>
    </xf>
    <xf numFmtId="165" fontId="1" fillId="0" borderId="4" xfId="0" applyNumberFormat="1" applyFont="1" applyFill="1" applyBorder="1" applyAlignment="1">
      <alignment horizontal="center" vertical="center" wrapText="1"/>
    </xf>
    <xf numFmtId="165" fontId="1" fillId="0" borderId="18" xfId="0" applyNumberFormat="1" applyFont="1" applyFill="1" applyBorder="1" applyAlignment="1">
      <alignment horizontal="center" vertical="center" wrapText="1"/>
    </xf>
    <xf numFmtId="165" fontId="1" fillId="0" borderId="5" xfId="0" applyNumberFormat="1" applyFont="1" applyFill="1" applyBorder="1" applyAlignment="1">
      <alignment horizontal="center" vertical="center" wrapText="1"/>
    </xf>
    <xf numFmtId="165" fontId="1" fillId="4" borderId="25" xfId="0" applyNumberFormat="1" applyFont="1" applyFill="1" applyBorder="1" applyAlignment="1">
      <alignment horizontal="center" vertical="center"/>
    </xf>
    <xf numFmtId="165" fontId="1" fillId="4" borderId="26" xfId="0" applyNumberFormat="1" applyFont="1" applyFill="1" applyBorder="1" applyAlignment="1">
      <alignment horizontal="center" vertical="center"/>
    </xf>
    <xf numFmtId="165" fontId="1" fillId="4" borderId="27" xfId="0" applyNumberFormat="1" applyFont="1" applyFill="1" applyBorder="1" applyAlignment="1">
      <alignment horizontal="center" vertical="center"/>
    </xf>
    <xf numFmtId="165" fontId="1" fillId="4" borderId="28" xfId="0" applyNumberFormat="1" applyFont="1" applyFill="1" applyBorder="1" applyAlignment="1">
      <alignment horizontal="center" vertical="center"/>
    </xf>
    <xf numFmtId="165" fontId="1" fillId="4" borderId="29" xfId="0" applyNumberFormat="1" applyFont="1" applyFill="1" applyBorder="1" applyAlignment="1">
      <alignment horizontal="center" vertical="center"/>
    </xf>
    <xf numFmtId="165" fontId="1" fillId="0" borderId="35" xfId="0" applyNumberFormat="1" applyFont="1" applyBorder="1" applyAlignment="1">
      <alignment horizontal="center" vertical="center"/>
    </xf>
    <xf numFmtId="165" fontId="1" fillId="0" borderId="7" xfId="0" applyNumberFormat="1" applyFont="1" applyBorder="1" applyAlignment="1">
      <alignment horizontal="center" vertical="center"/>
    </xf>
    <xf numFmtId="165" fontId="1" fillId="0" borderId="36" xfId="0" applyNumberFormat="1" applyFont="1" applyBorder="1" applyAlignment="1">
      <alignment horizontal="center" vertical="center"/>
    </xf>
    <xf numFmtId="165" fontId="1" fillId="0" borderId="35" xfId="0" applyNumberFormat="1" applyFont="1" applyFill="1" applyBorder="1" applyAlignment="1">
      <alignment horizontal="center" vertical="center"/>
    </xf>
    <xf numFmtId="165" fontId="1" fillId="0" borderId="7" xfId="0" applyNumberFormat="1" applyFont="1" applyFill="1" applyBorder="1" applyAlignment="1">
      <alignment horizontal="center" vertical="center"/>
    </xf>
    <xf numFmtId="165" fontId="1" fillId="0" borderId="12" xfId="0" applyNumberFormat="1" applyFont="1" applyFill="1" applyBorder="1" applyAlignment="1">
      <alignment horizontal="center" vertical="center"/>
    </xf>
    <xf numFmtId="165" fontId="1" fillId="0" borderId="37" xfId="0" applyNumberFormat="1" applyFont="1" applyFill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65" fontId="3" fillId="0" borderId="0" xfId="0" applyNumberFormat="1" applyFont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165" fontId="1" fillId="0" borderId="47" xfId="0" applyNumberFormat="1" applyFont="1" applyFill="1" applyBorder="1" applyAlignment="1">
      <alignment horizontal="center" vertical="center" wrapText="1"/>
    </xf>
    <xf numFmtId="165" fontId="1" fillId="4" borderId="37" xfId="0" applyNumberFormat="1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 wrapText="1"/>
    </xf>
    <xf numFmtId="49" fontId="1" fillId="0" borderId="45" xfId="0" applyNumberFormat="1" applyFont="1" applyFill="1" applyBorder="1" applyAlignment="1">
      <alignment vertical="center" wrapText="1"/>
    </xf>
    <xf numFmtId="165" fontId="3" fillId="0" borderId="0" xfId="0" applyNumberFormat="1" applyFont="1" applyAlignment="1">
      <alignment horizontal="left" vertical="top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4" borderId="27" xfId="0" applyFont="1" applyFill="1" applyBorder="1" applyAlignment="1">
      <alignment horizontal="right" vertical="center"/>
    </xf>
    <xf numFmtId="0" fontId="1" fillId="4" borderId="39" xfId="0" applyFont="1" applyFill="1" applyBorder="1" applyAlignment="1">
      <alignment horizontal="right" vertical="center"/>
    </xf>
    <xf numFmtId="0" fontId="1" fillId="4" borderId="29" xfId="0" applyFont="1" applyFill="1" applyBorder="1" applyAlignment="1">
      <alignment horizontal="right" vertical="center"/>
    </xf>
    <xf numFmtId="49" fontId="1" fillId="0" borderId="36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50" xfId="0" applyNumberFormat="1" applyFont="1" applyFill="1" applyBorder="1" applyAlignment="1">
      <alignment horizontal="center" vertical="center" wrapText="1"/>
    </xf>
    <xf numFmtId="0" fontId="1" fillId="4" borderId="51" xfId="0" applyFont="1" applyFill="1" applyBorder="1" applyAlignment="1">
      <alignment horizontal="right" vertical="center"/>
    </xf>
    <xf numFmtId="0" fontId="1" fillId="4" borderId="52" xfId="0" applyFont="1" applyFill="1" applyBorder="1" applyAlignment="1">
      <alignment horizontal="right" vertical="center"/>
    </xf>
    <xf numFmtId="0" fontId="1" fillId="4" borderId="53" xfId="0" applyFont="1" applyFill="1" applyBorder="1" applyAlignment="1">
      <alignment horizontal="right" vertical="center"/>
    </xf>
    <xf numFmtId="0" fontId="1" fillId="0" borderId="18" xfId="0" applyFont="1" applyFill="1" applyBorder="1" applyAlignment="1">
      <alignment horizontal="left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right" vertical="center"/>
    </xf>
    <xf numFmtId="14" fontId="1" fillId="0" borderId="17" xfId="0" applyNumberFormat="1" applyFont="1" applyFill="1" applyBorder="1" applyAlignment="1">
      <alignment horizontal="center" vertical="center"/>
    </xf>
    <xf numFmtId="14" fontId="1" fillId="0" borderId="18" xfId="0" applyNumberFormat="1" applyFont="1" applyFill="1" applyBorder="1" applyAlignment="1">
      <alignment horizontal="center" vertical="center"/>
    </xf>
    <xf numFmtId="49" fontId="1" fillId="0" borderId="41" xfId="0" quotePrefix="1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41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/>
    </xf>
    <xf numFmtId="14" fontId="1" fillId="0" borderId="13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11" borderId="52" xfId="0" applyFont="1" applyFill="1" applyBorder="1" applyAlignment="1">
      <alignment horizontal="right" vertical="center" wrapText="1"/>
    </xf>
    <xf numFmtId="0" fontId="1" fillId="11" borderId="53" xfId="0" applyFont="1" applyFill="1" applyBorder="1" applyAlignment="1">
      <alignment horizontal="right" vertical="center" wrapText="1"/>
    </xf>
    <xf numFmtId="0" fontId="1" fillId="9" borderId="38" xfId="0" applyFont="1" applyFill="1" applyBorder="1" applyAlignment="1">
      <alignment horizontal="right" vertical="center"/>
    </xf>
    <xf numFmtId="0" fontId="1" fillId="0" borderId="39" xfId="0" applyFont="1" applyBorder="1" applyAlignment="1">
      <alignment horizontal="right" vertical="center"/>
    </xf>
    <xf numFmtId="0" fontId="1" fillId="0" borderId="54" xfId="0" applyFont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4" borderId="38" xfId="0" applyFont="1" applyFill="1" applyBorder="1" applyAlignment="1">
      <alignment horizontal="right" vertical="center"/>
    </xf>
    <xf numFmtId="0" fontId="1" fillId="4" borderId="54" xfId="0" applyFont="1" applyFill="1" applyBorder="1" applyAlignment="1">
      <alignment horizontal="right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49" fontId="2" fillId="8" borderId="38" xfId="0" applyNumberFormat="1" applyFont="1" applyFill="1" applyBorder="1" applyAlignment="1">
      <alignment horizontal="right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right" vertical="center"/>
    </xf>
    <xf numFmtId="0" fontId="1" fillId="3" borderId="39" xfId="0" applyFont="1" applyFill="1" applyBorder="1" applyAlignment="1">
      <alignment horizontal="right" vertical="center"/>
    </xf>
    <xf numFmtId="0" fontId="1" fillId="3" borderId="54" xfId="0" applyFont="1" applyFill="1" applyBorder="1" applyAlignment="1">
      <alignment horizontal="right" vertical="center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10" borderId="19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3" borderId="38" xfId="0" applyFont="1" applyFill="1" applyBorder="1" applyAlignment="1">
      <alignment vertical="center"/>
    </xf>
    <xf numFmtId="0" fontId="1" fillId="3" borderId="39" xfId="0" applyFont="1" applyFill="1" applyBorder="1" applyAlignment="1">
      <alignment vertical="center"/>
    </xf>
    <xf numFmtId="0" fontId="1" fillId="3" borderId="52" xfId="0" applyFont="1" applyFill="1" applyBorder="1" applyAlignment="1">
      <alignment vertical="center"/>
    </xf>
    <xf numFmtId="0" fontId="1" fillId="3" borderId="53" xfId="0" applyFont="1" applyFill="1" applyBorder="1" applyAlignment="1">
      <alignment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 wrapText="1"/>
    </xf>
    <xf numFmtId="14" fontId="1" fillId="0" borderId="31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2" borderId="38" xfId="0" applyFont="1" applyFill="1" applyBorder="1" applyAlignment="1">
      <alignment horizontal="left" vertical="center"/>
    </xf>
    <xf numFmtId="0" fontId="1" fillId="2" borderId="39" xfId="0" applyFont="1" applyFill="1" applyBorder="1" applyAlignment="1">
      <alignment horizontal="left" vertical="center"/>
    </xf>
    <xf numFmtId="0" fontId="1" fillId="2" borderId="54" xfId="0" applyFont="1" applyFill="1" applyBorder="1" applyAlignment="1">
      <alignment horizontal="left" vertical="center"/>
    </xf>
    <xf numFmtId="0" fontId="1" fillId="2" borderId="51" xfId="0" applyFont="1" applyFill="1" applyBorder="1" applyAlignment="1">
      <alignment horizontal="right" vertical="center"/>
    </xf>
    <xf numFmtId="0" fontId="1" fillId="2" borderId="52" xfId="0" applyFont="1" applyFill="1" applyBorder="1" applyAlignment="1">
      <alignment horizontal="right" vertical="center"/>
    </xf>
    <xf numFmtId="0" fontId="1" fillId="2" borderId="53" xfId="0" applyFont="1" applyFill="1" applyBorder="1" applyAlignment="1">
      <alignment horizontal="right" vertical="center"/>
    </xf>
    <xf numFmtId="0" fontId="1" fillId="3" borderId="38" xfId="0" applyFont="1" applyFill="1" applyBorder="1" applyAlignment="1">
      <alignment horizontal="left" vertical="center"/>
    </xf>
    <xf numFmtId="0" fontId="1" fillId="3" borderId="39" xfId="0" applyFont="1" applyFill="1" applyBorder="1" applyAlignment="1">
      <alignment horizontal="left" vertical="center"/>
    </xf>
    <xf numFmtId="0" fontId="1" fillId="3" borderId="54" xfId="0" applyFont="1" applyFill="1" applyBorder="1" applyAlignment="1">
      <alignment horizontal="left" vertical="center"/>
    </xf>
    <xf numFmtId="0" fontId="1" fillId="3" borderId="51" xfId="0" applyFont="1" applyFill="1" applyBorder="1" applyAlignment="1">
      <alignment horizontal="right" vertical="center"/>
    </xf>
    <xf numFmtId="0" fontId="1" fillId="3" borderId="52" xfId="0" applyFont="1" applyFill="1" applyBorder="1" applyAlignment="1">
      <alignment horizontal="right" vertical="center"/>
    </xf>
    <xf numFmtId="0" fontId="1" fillId="3" borderId="53" xfId="0" applyFont="1" applyFill="1" applyBorder="1" applyAlignment="1">
      <alignment horizontal="right" vertical="center"/>
    </xf>
    <xf numFmtId="0" fontId="1" fillId="0" borderId="18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 wrapText="1"/>
    </xf>
    <xf numFmtId="165" fontId="1" fillId="0" borderId="6" xfId="0" applyNumberFormat="1" applyFont="1" applyBorder="1" applyAlignment="1">
      <alignment horizontal="center" vertical="center" wrapText="1"/>
    </xf>
    <xf numFmtId="165" fontId="1" fillId="0" borderId="50" xfId="0" applyNumberFormat="1" applyFont="1" applyBorder="1" applyAlignment="1">
      <alignment horizontal="center" vertical="center" wrapText="1"/>
    </xf>
    <xf numFmtId="165" fontId="1" fillId="0" borderId="46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textRotation="90" wrapText="1"/>
    </xf>
    <xf numFmtId="165" fontId="1" fillId="0" borderId="15" xfId="0" applyNumberFormat="1" applyFont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49" xfId="0" applyFont="1" applyBorder="1" applyAlignment="1">
      <alignment horizontal="center" vertical="center" textRotation="90" wrapText="1"/>
    </xf>
    <xf numFmtId="0" fontId="1" fillId="0" borderId="48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165" fontId="1" fillId="0" borderId="60" xfId="0" applyNumberFormat="1" applyFont="1" applyBorder="1" applyAlignment="1">
      <alignment horizontal="center" vertical="center" wrapText="1"/>
    </xf>
    <xf numFmtId="165" fontId="1" fillId="0" borderId="61" xfId="0" applyNumberFormat="1" applyFont="1" applyBorder="1" applyAlignment="1">
      <alignment horizontal="center" vertical="center" wrapText="1"/>
    </xf>
    <xf numFmtId="165" fontId="1" fillId="0" borderId="57" xfId="0" applyNumberFormat="1" applyFont="1" applyBorder="1" applyAlignment="1">
      <alignment horizontal="center" vertical="center" textRotation="90"/>
    </xf>
    <xf numFmtId="165" fontId="1" fillId="0" borderId="58" xfId="0" applyNumberFormat="1" applyFont="1" applyBorder="1" applyAlignment="1">
      <alignment horizontal="center" vertical="center" textRotation="90"/>
    </xf>
    <xf numFmtId="0" fontId="1" fillId="7" borderId="38" xfId="0" applyFont="1" applyFill="1" applyBorder="1" applyAlignment="1">
      <alignment horizontal="left" vertical="center" wrapText="1"/>
    </xf>
    <xf numFmtId="0" fontId="1" fillId="7" borderId="39" xfId="0" applyFont="1" applyFill="1" applyBorder="1" applyAlignment="1">
      <alignment horizontal="left" vertical="center" wrapText="1"/>
    </xf>
    <xf numFmtId="0" fontId="1" fillId="7" borderId="54" xfId="0" applyFont="1" applyFill="1" applyBorder="1" applyAlignment="1">
      <alignment horizontal="left" vertical="center" wrapText="1"/>
    </xf>
    <xf numFmtId="0" fontId="1" fillId="0" borderId="51" xfId="0" applyFont="1" applyBorder="1" applyAlignment="1">
      <alignment horizontal="left" vertical="center" wrapText="1"/>
    </xf>
    <xf numFmtId="0" fontId="1" fillId="0" borderId="58" xfId="0" applyFont="1" applyBorder="1" applyAlignment="1">
      <alignment horizontal="left" vertical="center" wrapText="1"/>
    </xf>
    <xf numFmtId="0" fontId="1" fillId="2" borderId="38" xfId="0" applyFont="1" applyFill="1" applyBorder="1" applyAlignment="1">
      <alignment horizontal="left" vertical="center" wrapText="1"/>
    </xf>
    <xf numFmtId="0" fontId="1" fillId="2" borderId="39" xfId="0" applyFont="1" applyFill="1" applyBorder="1" applyAlignment="1">
      <alignment horizontal="left" vertical="center" wrapText="1"/>
    </xf>
    <xf numFmtId="0" fontId="1" fillId="2" borderId="54" xfId="0" applyFont="1" applyFill="1" applyBorder="1" applyAlignment="1">
      <alignment horizontal="left" vertical="center" wrapText="1"/>
    </xf>
    <xf numFmtId="0" fontId="1" fillId="6" borderId="38" xfId="0" applyFont="1" applyFill="1" applyBorder="1" applyAlignment="1">
      <alignment horizontal="left" vertical="center" wrapText="1"/>
    </xf>
    <xf numFmtId="0" fontId="1" fillId="6" borderId="39" xfId="0" applyFont="1" applyFill="1" applyBorder="1" applyAlignment="1">
      <alignment horizontal="left" vertical="center" wrapText="1"/>
    </xf>
    <xf numFmtId="0" fontId="1" fillId="6" borderId="5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0" borderId="55" xfId="0" applyFont="1" applyBorder="1" applyAlignment="1">
      <alignment horizontal="center" vertical="center" textRotation="90" wrapText="1"/>
    </xf>
    <xf numFmtId="0" fontId="1" fillId="0" borderId="56" xfId="0" applyFont="1" applyBorder="1"/>
    <xf numFmtId="0" fontId="1" fillId="0" borderId="62" xfId="0" applyFont="1" applyBorder="1" applyAlignment="1">
      <alignment horizontal="right"/>
    </xf>
    <xf numFmtId="0" fontId="1" fillId="3" borderId="38" xfId="0" applyFont="1" applyFill="1" applyBorder="1" applyAlignment="1">
      <alignment horizontal="left" vertical="center" wrapText="1"/>
    </xf>
    <xf numFmtId="0" fontId="1" fillId="3" borderId="39" xfId="0" applyFont="1" applyFill="1" applyBorder="1" applyAlignment="1">
      <alignment horizontal="left" vertical="center" wrapText="1"/>
    </xf>
    <xf numFmtId="0" fontId="1" fillId="3" borderId="54" xfId="0" applyFont="1" applyFill="1" applyBorder="1" applyAlignment="1">
      <alignment horizontal="left" vertical="center" wrapText="1"/>
    </xf>
    <xf numFmtId="0" fontId="1" fillId="0" borderId="56" xfId="0" applyFont="1" applyBorder="1" applyAlignment="1">
      <alignment horizontal="center" vertical="center" textRotation="90" wrapText="1"/>
    </xf>
    <xf numFmtId="0" fontId="1" fillId="0" borderId="59" xfId="0" applyFont="1" applyBorder="1" applyAlignment="1">
      <alignment horizontal="center" vertical="center" textRotation="90" wrapText="1"/>
    </xf>
    <xf numFmtId="0" fontId="1" fillId="0" borderId="3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9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9"/>
  <sheetViews>
    <sheetView showZeros="0" tabSelected="1" topLeftCell="A52" zoomScaleNormal="100" zoomScaleSheetLayoutView="160" workbookViewId="0">
      <selection activeCell="X76" sqref="I70:X76"/>
    </sheetView>
  </sheetViews>
  <sheetFormatPr defaultRowHeight="11.25" x14ac:dyDescent="0.2"/>
  <cols>
    <col min="1" max="1" width="3" style="80" customWidth="1"/>
    <col min="2" max="3" width="3.28515625" style="80" customWidth="1"/>
    <col min="4" max="4" width="19.5703125" style="81" customWidth="1"/>
    <col min="5" max="5" width="4.5703125" style="82" customWidth="1"/>
    <col min="6" max="6" width="9.28515625" style="82" customWidth="1"/>
    <col min="7" max="7" width="6.5703125" style="82" customWidth="1"/>
    <col min="8" max="8" width="4.85546875" style="83" customWidth="1"/>
    <col min="9" max="9" width="7" style="1" customWidth="1"/>
    <col min="10" max="10" width="6.28515625" style="2" customWidth="1"/>
    <col min="11" max="11" width="6.5703125" style="2" customWidth="1"/>
    <col min="12" max="12" width="6.28515625" style="2" customWidth="1"/>
    <col min="13" max="13" width="6.140625" style="1" customWidth="1"/>
    <col min="14" max="14" width="7" style="2" customWidth="1"/>
    <col min="15" max="15" width="6" style="2" customWidth="1"/>
    <col min="16" max="16" width="7.7109375" style="2" customWidth="1"/>
    <col min="17" max="17" width="6.140625" style="1" customWidth="1"/>
    <col min="18" max="19" width="6" style="2" customWidth="1"/>
    <col min="20" max="20" width="6.28515625" style="2" customWidth="1"/>
    <col min="21" max="21" width="7.140625" style="1" customWidth="1"/>
    <col min="22" max="23" width="6" style="2" customWidth="1"/>
    <col min="24" max="24" width="7.5703125" style="2" customWidth="1"/>
    <col min="25" max="25" width="5.5703125" style="84" customWidth="1"/>
    <col min="26" max="28" width="9.140625" style="84"/>
    <col min="29" max="16384" width="9.140625" style="82"/>
  </cols>
  <sheetData>
    <row r="1" spans="1:27" ht="44.25" customHeight="1" x14ac:dyDescent="0.2">
      <c r="O1" s="169"/>
      <c r="P1" s="169"/>
      <c r="Q1" s="169"/>
      <c r="R1" s="169"/>
      <c r="S1" s="177" t="s">
        <v>83</v>
      </c>
      <c r="T1" s="177"/>
      <c r="U1" s="177"/>
      <c r="V1" s="177"/>
      <c r="W1" s="177"/>
      <c r="X1" s="177"/>
    </row>
    <row r="2" spans="1:27" ht="18" customHeight="1" x14ac:dyDescent="0.25">
      <c r="A2" s="299" t="s">
        <v>64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</row>
    <row r="3" spans="1:27" ht="12" thickBot="1" x14ac:dyDescent="0.25">
      <c r="A3" s="303" t="s">
        <v>42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</row>
    <row r="4" spans="1:27" ht="11.25" customHeight="1" x14ac:dyDescent="0.2">
      <c r="A4" s="280" t="s">
        <v>0</v>
      </c>
      <c r="B4" s="301" t="s">
        <v>1</v>
      </c>
      <c r="C4" s="280" t="s">
        <v>2</v>
      </c>
      <c r="D4" s="291" t="s">
        <v>18</v>
      </c>
      <c r="E4" s="301" t="s">
        <v>17</v>
      </c>
      <c r="F4" s="280" t="s">
        <v>3</v>
      </c>
      <c r="G4" s="301" t="s">
        <v>24</v>
      </c>
      <c r="H4" s="280" t="s">
        <v>4</v>
      </c>
      <c r="I4" s="284" t="s">
        <v>61</v>
      </c>
      <c r="J4" s="284"/>
      <c r="K4" s="284"/>
      <c r="L4" s="285"/>
      <c r="M4" s="284" t="s">
        <v>62</v>
      </c>
      <c r="N4" s="284"/>
      <c r="O4" s="284"/>
      <c r="P4" s="285"/>
      <c r="Q4" s="284" t="s">
        <v>50</v>
      </c>
      <c r="R4" s="284"/>
      <c r="S4" s="284"/>
      <c r="T4" s="285"/>
      <c r="U4" s="284" t="s">
        <v>63</v>
      </c>
      <c r="V4" s="284"/>
      <c r="W4" s="284"/>
      <c r="X4" s="285"/>
    </row>
    <row r="5" spans="1:27" ht="11.25" customHeight="1" x14ac:dyDescent="0.2">
      <c r="A5" s="281"/>
      <c r="B5" s="307"/>
      <c r="C5" s="281"/>
      <c r="D5" s="292"/>
      <c r="E5" s="302"/>
      <c r="F5" s="281"/>
      <c r="G5" s="307"/>
      <c r="H5" s="281"/>
      <c r="I5" s="286" t="s">
        <v>6</v>
      </c>
      <c r="J5" s="272" t="s">
        <v>14</v>
      </c>
      <c r="K5" s="273"/>
      <c r="L5" s="274"/>
      <c r="M5" s="286" t="s">
        <v>6</v>
      </c>
      <c r="N5" s="272" t="s">
        <v>14</v>
      </c>
      <c r="O5" s="273"/>
      <c r="P5" s="274"/>
      <c r="Q5" s="286" t="s">
        <v>6</v>
      </c>
      <c r="R5" s="272" t="s">
        <v>14</v>
      </c>
      <c r="S5" s="273"/>
      <c r="T5" s="274"/>
      <c r="U5" s="286" t="s">
        <v>6</v>
      </c>
      <c r="V5" s="272" t="s">
        <v>14</v>
      </c>
      <c r="W5" s="273"/>
      <c r="X5" s="274"/>
    </row>
    <row r="6" spans="1:27" ht="11.25" customHeight="1" x14ac:dyDescent="0.2">
      <c r="A6" s="282"/>
      <c r="B6" s="307"/>
      <c r="C6" s="282"/>
      <c r="D6" s="292"/>
      <c r="E6" s="302"/>
      <c r="F6" s="282"/>
      <c r="G6" s="307"/>
      <c r="H6" s="282"/>
      <c r="I6" s="287"/>
      <c r="J6" s="3" t="s">
        <v>5</v>
      </c>
      <c r="K6" s="3"/>
      <c r="L6" s="275" t="s">
        <v>7</v>
      </c>
      <c r="M6" s="287"/>
      <c r="N6" s="3" t="s">
        <v>5</v>
      </c>
      <c r="O6" s="3"/>
      <c r="P6" s="275" t="s">
        <v>7</v>
      </c>
      <c r="Q6" s="287"/>
      <c r="R6" s="3" t="s">
        <v>5</v>
      </c>
      <c r="S6" s="3"/>
      <c r="T6" s="275" t="s">
        <v>7</v>
      </c>
      <c r="U6" s="287"/>
      <c r="V6" s="3" t="s">
        <v>5</v>
      </c>
      <c r="W6" s="3"/>
      <c r="X6" s="275" t="s">
        <v>7</v>
      </c>
    </row>
    <row r="7" spans="1:27" ht="49.5" customHeight="1" thickBot="1" x14ac:dyDescent="0.25">
      <c r="A7" s="283"/>
      <c r="B7" s="307"/>
      <c r="C7" s="283"/>
      <c r="D7" s="292"/>
      <c r="E7" s="302"/>
      <c r="F7" s="283"/>
      <c r="G7" s="308"/>
      <c r="H7" s="283"/>
      <c r="I7" s="287"/>
      <c r="J7" s="4" t="s">
        <v>6</v>
      </c>
      <c r="K7" s="5" t="s">
        <v>8</v>
      </c>
      <c r="L7" s="276"/>
      <c r="M7" s="287"/>
      <c r="N7" s="4" t="s">
        <v>6</v>
      </c>
      <c r="O7" s="5" t="s">
        <v>8</v>
      </c>
      <c r="P7" s="276"/>
      <c r="Q7" s="287"/>
      <c r="R7" s="4" t="s">
        <v>6</v>
      </c>
      <c r="S7" s="5" t="s">
        <v>8</v>
      </c>
      <c r="T7" s="276"/>
      <c r="U7" s="287"/>
      <c r="V7" s="4" t="s">
        <v>6</v>
      </c>
      <c r="W7" s="5" t="s">
        <v>8</v>
      </c>
      <c r="X7" s="276"/>
    </row>
    <row r="8" spans="1:27" ht="15" customHeight="1" thickBot="1" x14ac:dyDescent="0.25">
      <c r="A8" s="296" t="s">
        <v>46</v>
      </c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8"/>
    </row>
    <row r="9" spans="1:27" ht="15" customHeight="1" thickBot="1" x14ac:dyDescent="0.25">
      <c r="A9" s="288" t="s">
        <v>19</v>
      </c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289"/>
      <c r="W9" s="289"/>
      <c r="X9" s="290"/>
    </row>
    <row r="10" spans="1:27" ht="13.5" customHeight="1" thickBot="1" x14ac:dyDescent="0.25">
      <c r="A10" s="85">
        <v>1</v>
      </c>
      <c r="B10" s="293" t="s">
        <v>76</v>
      </c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5"/>
    </row>
    <row r="11" spans="1:27" ht="13.5" customHeight="1" thickBot="1" x14ac:dyDescent="0.25">
      <c r="A11" s="86">
        <v>1</v>
      </c>
      <c r="B11" s="87">
        <v>1</v>
      </c>
      <c r="C11" s="304" t="s">
        <v>77</v>
      </c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05"/>
      <c r="R11" s="305"/>
      <c r="S11" s="305"/>
      <c r="T11" s="305"/>
      <c r="U11" s="305"/>
      <c r="V11" s="305"/>
      <c r="W11" s="305"/>
      <c r="X11" s="306"/>
    </row>
    <row r="12" spans="1:27" ht="15.75" customHeight="1" x14ac:dyDescent="0.2">
      <c r="A12" s="178">
        <v>1</v>
      </c>
      <c r="B12" s="182">
        <v>1</v>
      </c>
      <c r="C12" s="180">
        <v>1</v>
      </c>
      <c r="D12" s="250" t="s">
        <v>33</v>
      </c>
      <c r="E12" s="189" t="s">
        <v>20</v>
      </c>
      <c r="F12" s="309" t="s">
        <v>15</v>
      </c>
      <c r="G12" s="277" t="s">
        <v>25</v>
      </c>
      <c r="H12" s="88" t="s">
        <v>12</v>
      </c>
      <c r="I12" s="6">
        <v>252.8</v>
      </c>
      <c r="J12" s="8">
        <v>252.8</v>
      </c>
      <c r="K12" s="8">
        <v>99.8</v>
      </c>
      <c r="L12" s="9"/>
      <c r="M12" s="6">
        <v>331.8</v>
      </c>
      <c r="N12" s="8">
        <v>310.10000000000002</v>
      </c>
      <c r="O12" s="8">
        <v>116.8</v>
      </c>
      <c r="P12" s="7">
        <v>21.7</v>
      </c>
      <c r="Q12" s="6">
        <v>284.8</v>
      </c>
      <c r="R12" s="8">
        <v>284.8</v>
      </c>
      <c r="S12" s="8">
        <v>116.8</v>
      </c>
      <c r="T12" s="7">
        <v>0</v>
      </c>
      <c r="U12" s="6">
        <v>284.8</v>
      </c>
      <c r="V12" s="8">
        <v>284.8</v>
      </c>
      <c r="W12" s="8">
        <v>116.8</v>
      </c>
      <c r="X12" s="7">
        <v>0</v>
      </c>
      <c r="Z12" s="89"/>
      <c r="AA12" s="89"/>
    </row>
    <row r="13" spans="1:27" ht="15.75" customHeight="1" x14ac:dyDescent="0.2">
      <c r="A13" s="179"/>
      <c r="B13" s="183"/>
      <c r="C13" s="181"/>
      <c r="D13" s="251"/>
      <c r="E13" s="190"/>
      <c r="F13" s="310"/>
      <c r="G13" s="278"/>
      <c r="H13" s="90" t="s">
        <v>22</v>
      </c>
      <c r="I13" s="12">
        <v>27.5</v>
      </c>
      <c r="J13" s="10">
        <v>27.5</v>
      </c>
      <c r="K13" s="10">
        <v>9.6999999999999993</v>
      </c>
      <c r="L13" s="13"/>
      <c r="M13" s="12">
        <v>30.6</v>
      </c>
      <c r="N13" s="10">
        <v>30.6</v>
      </c>
      <c r="O13" s="10">
        <v>10.5</v>
      </c>
      <c r="P13" s="11"/>
      <c r="Q13" s="12">
        <v>27.1</v>
      </c>
      <c r="R13" s="10">
        <v>27.1</v>
      </c>
      <c r="S13" s="10">
        <v>10.5</v>
      </c>
      <c r="T13" s="11"/>
      <c r="U13" s="12">
        <v>27.1</v>
      </c>
      <c r="V13" s="10">
        <v>27.1</v>
      </c>
      <c r="W13" s="10">
        <v>10.5</v>
      </c>
      <c r="X13" s="11"/>
      <c r="Z13" s="89"/>
      <c r="AA13" s="89"/>
    </row>
    <row r="14" spans="1:27" ht="15.75" customHeight="1" thickBot="1" x14ac:dyDescent="0.25">
      <c r="A14" s="179"/>
      <c r="B14" s="183"/>
      <c r="C14" s="181"/>
      <c r="D14" s="251"/>
      <c r="E14" s="190"/>
      <c r="F14" s="310"/>
      <c r="G14" s="278"/>
      <c r="H14" s="91" t="s">
        <v>60</v>
      </c>
      <c r="I14" s="64">
        <v>4.0999999999999996</v>
      </c>
      <c r="J14" s="63">
        <v>4.0999999999999996</v>
      </c>
      <c r="K14" s="63">
        <v>3.1</v>
      </c>
      <c r="L14" s="63"/>
      <c r="M14" s="64"/>
      <c r="N14" s="63"/>
      <c r="O14" s="63"/>
      <c r="P14" s="79"/>
      <c r="Q14" s="64"/>
      <c r="R14" s="63"/>
      <c r="S14" s="63"/>
      <c r="T14" s="130"/>
      <c r="U14" s="64"/>
      <c r="V14" s="63"/>
      <c r="W14" s="63"/>
      <c r="X14" s="130"/>
      <c r="Z14" s="89"/>
      <c r="AA14" s="89"/>
    </row>
    <row r="15" spans="1:27" ht="15.75" hidden="1" customHeight="1" thickBot="1" x14ac:dyDescent="0.25">
      <c r="A15" s="179"/>
      <c r="B15" s="183"/>
      <c r="C15" s="181"/>
      <c r="D15" s="251"/>
      <c r="E15" s="190"/>
      <c r="F15" s="311"/>
      <c r="G15" s="279"/>
      <c r="H15" s="90" t="s">
        <v>52</v>
      </c>
      <c r="I15" s="12">
        <f>SUM(L15,J15)</f>
        <v>0</v>
      </c>
      <c r="J15" s="10"/>
      <c r="K15" s="10"/>
      <c r="L15" s="13"/>
      <c r="M15" s="12">
        <f>SUM(P15,N15)</f>
        <v>0</v>
      </c>
      <c r="N15" s="10"/>
      <c r="O15" s="10"/>
      <c r="P15" s="11"/>
      <c r="Q15" s="12">
        <f>SUM(T15,R15)</f>
        <v>0</v>
      </c>
      <c r="R15" s="10"/>
      <c r="S15" s="10"/>
      <c r="T15" s="11"/>
      <c r="U15" s="12">
        <f>SUM(X15,V15)</f>
        <v>0</v>
      </c>
      <c r="V15" s="10"/>
      <c r="W15" s="10"/>
      <c r="X15" s="11"/>
      <c r="Z15" s="89"/>
      <c r="AA15" s="89"/>
    </row>
    <row r="16" spans="1:27" ht="15.75" customHeight="1" thickBot="1" x14ac:dyDescent="0.25">
      <c r="A16" s="179"/>
      <c r="B16" s="183"/>
      <c r="C16" s="181"/>
      <c r="D16" s="251"/>
      <c r="E16" s="190"/>
      <c r="F16" s="192" t="s">
        <v>9</v>
      </c>
      <c r="G16" s="193"/>
      <c r="H16" s="194"/>
      <c r="I16" s="16">
        <f>J16+L16</f>
        <v>284.40000000000003</v>
      </c>
      <c r="J16" s="15">
        <f>SUM(J12:J15)</f>
        <v>284.40000000000003</v>
      </c>
      <c r="K16" s="15">
        <f>SUM(K12:K15)</f>
        <v>112.6</v>
      </c>
      <c r="L16" s="15">
        <f>SUM(L12:L15)</f>
        <v>0</v>
      </c>
      <c r="M16" s="16">
        <f>SUM(P16,N16)</f>
        <v>362.40000000000003</v>
      </c>
      <c r="N16" s="15">
        <f>SUM(N12:N15)</f>
        <v>340.70000000000005</v>
      </c>
      <c r="O16" s="15">
        <f>SUM(O12:O15)</f>
        <v>127.3</v>
      </c>
      <c r="P16" s="18">
        <f>SUM(P12:P15)</f>
        <v>21.7</v>
      </c>
      <c r="Q16" s="16">
        <f>SUM(T16,R16)</f>
        <v>311.90000000000003</v>
      </c>
      <c r="R16" s="15">
        <f>SUM(R12:R15)</f>
        <v>311.90000000000003</v>
      </c>
      <c r="S16" s="15">
        <f>SUM(S12:S15)</f>
        <v>127.3</v>
      </c>
      <c r="T16" s="18">
        <f>SUM(T12:T15)</f>
        <v>0</v>
      </c>
      <c r="U16" s="16">
        <f>SUM(X16,V16)</f>
        <v>311.90000000000003</v>
      </c>
      <c r="V16" s="15">
        <f>SUM(V12:V15)</f>
        <v>311.90000000000003</v>
      </c>
      <c r="W16" s="15">
        <f>SUM(W12:W15)</f>
        <v>127.3</v>
      </c>
      <c r="X16" s="18">
        <f>SUM(X12:X15)</f>
        <v>0</v>
      </c>
      <c r="Z16" s="89"/>
      <c r="AA16" s="89"/>
    </row>
    <row r="17" spans="1:27" ht="11.25" customHeight="1" thickBot="1" x14ac:dyDescent="0.25">
      <c r="A17" s="92">
        <v>1</v>
      </c>
      <c r="B17" s="93">
        <v>1</v>
      </c>
      <c r="C17" s="263" t="s">
        <v>10</v>
      </c>
      <c r="D17" s="264"/>
      <c r="E17" s="264"/>
      <c r="F17" s="264"/>
      <c r="G17" s="264"/>
      <c r="H17" s="265"/>
      <c r="I17" s="19">
        <f>J17+L17</f>
        <v>284.40000000000003</v>
      </c>
      <c r="J17" s="20">
        <f>SUM(J16)</f>
        <v>284.40000000000003</v>
      </c>
      <c r="K17" s="20">
        <f>SUM(K16)</f>
        <v>112.6</v>
      </c>
      <c r="L17" s="23">
        <f>SUM(L16)</f>
        <v>0</v>
      </c>
      <c r="M17" s="21">
        <f>SUM(P16,N16)</f>
        <v>362.40000000000003</v>
      </c>
      <c r="N17" s="20">
        <f>SUM(N16)</f>
        <v>340.70000000000005</v>
      </c>
      <c r="O17" s="20">
        <f>SUM(O16)</f>
        <v>127.3</v>
      </c>
      <c r="P17" s="22">
        <f>SUM(P16)</f>
        <v>21.7</v>
      </c>
      <c r="Q17" s="21">
        <f>SUM(T16,R16)</f>
        <v>311.90000000000003</v>
      </c>
      <c r="R17" s="20">
        <f>SUM(R16)</f>
        <v>311.90000000000003</v>
      </c>
      <c r="S17" s="20">
        <f>SUM(S16)</f>
        <v>127.3</v>
      </c>
      <c r="T17" s="22">
        <f>SUM(T16)</f>
        <v>0</v>
      </c>
      <c r="U17" s="21">
        <f>SUM(X16,V16)</f>
        <v>311.90000000000003</v>
      </c>
      <c r="V17" s="20">
        <f>SUM(V16)</f>
        <v>311.90000000000003</v>
      </c>
      <c r="W17" s="20">
        <f>SUM(W16)</f>
        <v>127.3</v>
      </c>
      <c r="X17" s="22">
        <f>SUM(X16)</f>
        <v>0</v>
      </c>
      <c r="Z17" s="89"/>
      <c r="AA17" s="89"/>
    </row>
    <row r="18" spans="1:27" ht="12" customHeight="1" thickBot="1" x14ac:dyDescent="0.25">
      <c r="A18" s="92">
        <v>1</v>
      </c>
      <c r="B18" s="94">
        <v>2</v>
      </c>
      <c r="C18" s="260" t="s">
        <v>78</v>
      </c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2"/>
      <c r="Z18" s="89"/>
      <c r="AA18" s="89"/>
    </row>
    <row r="19" spans="1:27" ht="42.75" hidden="1" customHeight="1" thickBot="1" x14ac:dyDescent="0.25">
      <c r="A19" s="178">
        <v>1</v>
      </c>
      <c r="B19" s="182">
        <v>2</v>
      </c>
      <c r="C19" s="180">
        <v>1</v>
      </c>
      <c r="D19" s="184" t="s">
        <v>23</v>
      </c>
      <c r="E19" s="189" t="s">
        <v>66</v>
      </c>
      <c r="F19" s="97" t="s">
        <v>16</v>
      </c>
      <c r="G19" s="97" t="s">
        <v>26</v>
      </c>
      <c r="H19" s="88" t="s">
        <v>12</v>
      </c>
      <c r="I19" s="29"/>
      <c r="J19" s="25"/>
      <c r="K19" s="25"/>
      <c r="L19" s="26"/>
      <c r="M19" s="24"/>
      <c r="N19" s="25"/>
      <c r="O19" s="25"/>
      <c r="P19" s="30"/>
      <c r="Q19" s="27"/>
      <c r="R19" s="25"/>
      <c r="S19" s="25"/>
      <c r="T19" s="30"/>
      <c r="U19" s="27"/>
      <c r="V19" s="25"/>
      <c r="W19" s="25">
        <v>0</v>
      </c>
      <c r="X19" s="30">
        <v>0</v>
      </c>
      <c r="Z19" s="89"/>
      <c r="AA19" s="89"/>
    </row>
    <row r="20" spans="1:27" ht="32.25" hidden="1" customHeight="1" thickBot="1" x14ac:dyDescent="0.25">
      <c r="A20" s="179"/>
      <c r="B20" s="183"/>
      <c r="C20" s="181"/>
      <c r="D20" s="185"/>
      <c r="E20" s="190"/>
      <c r="F20" s="186" t="s">
        <v>9</v>
      </c>
      <c r="G20" s="187"/>
      <c r="H20" s="188"/>
      <c r="I20" s="14">
        <f>SUM(L20,J20)</f>
        <v>0</v>
      </c>
      <c r="J20" s="15">
        <f>SUM(J19)</f>
        <v>0</v>
      </c>
      <c r="K20" s="15">
        <f>SUM(K19)</f>
        <v>0</v>
      </c>
      <c r="L20" s="17">
        <f>SUM(L19)</f>
        <v>0</v>
      </c>
      <c r="M20" s="16">
        <f>SUM(P20,N20)</f>
        <v>0</v>
      </c>
      <c r="N20" s="15">
        <f>SUM(N19)</f>
        <v>0</v>
      </c>
      <c r="O20" s="15">
        <f>SUM(O19)</f>
        <v>0</v>
      </c>
      <c r="P20" s="18">
        <f>SUM(P19)</f>
        <v>0</v>
      </c>
      <c r="Q20" s="16">
        <f>SUM(T20,R20)</f>
        <v>0</v>
      </c>
      <c r="R20" s="15">
        <f>SUM(R19)</f>
        <v>0</v>
      </c>
      <c r="S20" s="15">
        <f>SUM(S19)</f>
        <v>0</v>
      </c>
      <c r="T20" s="18">
        <f>SUM(T19)</f>
        <v>0</v>
      </c>
      <c r="U20" s="16">
        <f>SUM(X20,V20)</f>
        <v>0</v>
      </c>
      <c r="V20" s="15">
        <f>SUM(V19)</f>
        <v>0</v>
      </c>
      <c r="W20" s="15">
        <f>SUM(W19)</f>
        <v>0</v>
      </c>
      <c r="X20" s="18">
        <f>SUM(X19)</f>
        <v>0</v>
      </c>
      <c r="Z20" s="89"/>
      <c r="AA20" s="89"/>
    </row>
    <row r="21" spans="1:27" ht="36.75" customHeight="1" thickBot="1" x14ac:dyDescent="0.25">
      <c r="A21" s="178">
        <v>1</v>
      </c>
      <c r="B21" s="182">
        <v>2</v>
      </c>
      <c r="C21" s="180">
        <v>1</v>
      </c>
      <c r="D21" s="184" t="s">
        <v>23</v>
      </c>
      <c r="E21" s="189" t="s">
        <v>82</v>
      </c>
      <c r="F21" s="168" t="s">
        <v>16</v>
      </c>
      <c r="G21" s="168" t="s">
        <v>26</v>
      </c>
      <c r="H21" s="167" t="s">
        <v>12</v>
      </c>
      <c r="I21" s="162">
        <v>21</v>
      </c>
      <c r="J21" s="163">
        <v>21</v>
      </c>
      <c r="K21" s="163">
        <v>0</v>
      </c>
      <c r="L21" s="164">
        <v>0</v>
      </c>
      <c r="M21" s="165"/>
      <c r="N21" s="160"/>
      <c r="O21" s="160"/>
      <c r="P21" s="161"/>
      <c r="Q21" s="159"/>
      <c r="R21" s="160"/>
      <c r="S21" s="160"/>
      <c r="T21" s="166"/>
      <c r="U21" s="162"/>
      <c r="V21" s="160"/>
      <c r="W21" s="160"/>
      <c r="X21" s="166"/>
      <c r="Z21" s="89"/>
      <c r="AA21" s="89"/>
    </row>
    <row r="22" spans="1:27" ht="32.25" customHeight="1" thickBot="1" x14ac:dyDescent="0.25">
      <c r="A22" s="179"/>
      <c r="B22" s="183"/>
      <c r="C22" s="181"/>
      <c r="D22" s="185"/>
      <c r="E22" s="190"/>
      <c r="F22" s="186" t="s">
        <v>9</v>
      </c>
      <c r="G22" s="187"/>
      <c r="H22" s="188"/>
      <c r="I22" s="156">
        <v>21</v>
      </c>
      <c r="J22" s="155">
        <v>21</v>
      </c>
      <c r="K22" s="155">
        <v>0</v>
      </c>
      <c r="L22" s="158">
        <v>0</v>
      </c>
      <c r="M22" s="154"/>
      <c r="N22" s="155"/>
      <c r="O22" s="155"/>
      <c r="P22" s="157"/>
      <c r="Q22" s="156"/>
      <c r="R22" s="155"/>
      <c r="S22" s="155"/>
      <c r="T22" s="158"/>
      <c r="U22" s="156"/>
      <c r="V22" s="155"/>
      <c r="W22" s="155"/>
      <c r="X22" s="158"/>
      <c r="Z22" s="89"/>
      <c r="AA22" s="89"/>
    </row>
    <row r="23" spans="1:27" ht="47.25" customHeight="1" thickBot="1" x14ac:dyDescent="0.25">
      <c r="A23" s="178">
        <v>1</v>
      </c>
      <c r="B23" s="182">
        <v>2</v>
      </c>
      <c r="C23" s="197">
        <v>2</v>
      </c>
      <c r="D23" s="266" t="s">
        <v>39</v>
      </c>
      <c r="E23" s="204" t="s">
        <v>66</v>
      </c>
      <c r="F23" s="101" t="s">
        <v>30</v>
      </c>
      <c r="G23" s="95" t="s">
        <v>38</v>
      </c>
      <c r="H23" s="95" t="s">
        <v>12</v>
      </c>
      <c r="I23" s="24">
        <v>55</v>
      </c>
      <c r="J23" s="28">
        <v>55</v>
      </c>
      <c r="K23" s="25"/>
      <c r="L23" s="30"/>
      <c r="M23" s="24">
        <v>75</v>
      </c>
      <c r="N23" s="25">
        <v>75</v>
      </c>
      <c r="O23" s="25"/>
      <c r="P23" s="30"/>
      <c r="Q23" s="24" t="s">
        <v>65</v>
      </c>
      <c r="R23" s="28" t="s">
        <v>65</v>
      </c>
      <c r="S23" s="25"/>
      <c r="T23" s="30"/>
      <c r="U23" s="24" t="s">
        <v>65</v>
      </c>
      <c r="V23" s="28" t="s">
        <v>65</v>
      </c>
      <c r="W23" s="25"/>
      <c r="X23" s="30"/>
      <c r="Y23" s="82"/>
      <c r="Z23" s="89"/>
      <c r="AA23" s="89"/>
    </row>
    <row r="24" spans="1:27" ht="15" customHeight="1" thickBot="1" x14ac:dyDescent="0.25">
      <c r="A24" s="238"/>
      <c r="B24" s="196"/>
      <c r="C24" s="198"/>
      <c r="D24" s="267"/>
      <c r="E24" s="221"/>
      <c r="F24" s="186" t="s">
        <v>9</v>
      </c>
      <c r="G24" s="187"/>
      <c r="H24" s="188"/>
      <c r="I24" s="31">
        <f t="shared" ref="I24:L24" si="0">I23</f>
        <v>55</v>
      </c>
      <c r="J24" s="15">
        <f t="shared" si="0"/>
        <v>55</v>
      </c>
      <c r="K24" s="32">
        <f t="shared" si="0"/>
        <v>0</v>
      </c>
      <c r="L24" s="18">
        <f t="shared" si="0"/>
        <v>0</v>
      </c>
      <c r="M24" s="31">
        <f>M23</f>
        <v>75</v>
      </c>
      <c r="N24" s="15">
        <f>N23</f>
        <v>75</v>
      </c>
      <c r="O24" s="32">
        <f>O23</f>
        <v>0</v>
      </c>
      <c r="P24" s="18">
        <f>P23</f>
        <v>0</v>
      </c>
      <c r="Q24" s="31" t="str">
        <f t="shared" ref="Q24:T24" si="1">Q23</f>
        <v>55,0</v>
      </c>
      <c r="R24" s="15" t="str">
        <f t="shared" si="1"/>
        <v>55,0</v>
      </c>
      <c r="S24" s="32">
        <f t="shared" si="1"/>
        <v>0</v>
      </c>
      <c r="T24" s="18">
        <f t="shared" si="1"/>
        <v>0</v>
      </c>
      <c r="U24" s="31" t="str">
        <f>U23</f>
        <v>55,0</v>
      </c>
      <c r="V24" s="15" t="str">
        <f t="shared" ref="V24:X24" si="2">V23</f>
        <v>55,0</v>
      </c>
      <c r="W24" s="32">
        <f t="shared" si="2"/>
        <v>0</v>
      </c>
      <c r="X24" s="18">
        <f t="shared" si="2"/>
        <v>0</v>
      </c>
      <c r="Y24" s="96"/>
      <c r="Z24" s="89"/>
      <c r="AA24" s="89"/>
    </row>
    <row r="25" spans="1:27" s="84" customFormat="1" ht="15.75" customHeight="1" x14ac:dyDescent="0.2">
      <c r="A25" s="178">
        <v>1</v>
      </c>
      <c r="B25" s="182">
        <v>2</v>
      </c>
      <c r="C25" s="197">
        <v>3</v>
      </c>
      <c r="D25" s="195" t="s">
        <v>41</v>
      </c>
      <c r="E25" s="204" t="s">
        <v>66</v>
      </c>
      <c r="F25" s="252" t="s">
        <v>30</v>
      </c>
      <c r="G25" s="252" t="s">
        <v>44</v>
      </c>
      <c r="H25" s="88" t="s">
        <v>12</v>
      </c>
      <c r="I25" s="6">
        <v>1.5</v>
      </c>
      <c r="J25" s="8">
        <v>1.5</v>
      </c>
      <c r="K25" s="8"/>
      <c r="L25" s="9"/>
      <c r="M25" s="6">
        <v>1.5</v>
      </c>
      <c r="N25" s="8">
        <v>1.5</v>
      </c>
      <c r="O25" s="8"/>
      <c r="P25" s="9"/>
      <c r="Q25" s="6">
        <v>1.5</v>
      </c>
      <c r="R25" s="8">
        <v>1.5</v>
      </c>
      <c r="S25" s="8"/>
      <c r="T25" s="7"/>
      <c r="U25" s="6">
        <v>1.5</v>
      </c>
      <c r="V25" s="8">
        <v>1.5</v>
      </c>
      <c r="W25" s="8"/>
      <c r="X25" s="7"/>
      <c r="Z25" s="89"/>
      <c r="AA25" s="89"/>
    </row>
    <row r="26" spans="1:27" s="84" customFormat="1" ht="15.75" customHeight="1" thickBot="1" x14ac:dyDescent="0.25">
      <c r="A26" s="179"/>
      <c r="B26" s="183"/>
      <c r="C26" s="181"/>
      <c r="D26" s="185"/>
      <c r="E26" s="203"/>
      <c r="F26" s="253"/>
      <c r="G26" s="253"/>
      <c r="H26" s="98" t="s">
        <v>52</v>
      </c>
      <c r="I26" s="12">
        <v>5.7</v>
      </c>
      <c r="J26" s="10">
        <v>5.7</v>
      </c>
      <c r="K26" s="10"/>
      <c r="L26" s="13"/>
      <c r="M26" s="12">
        <f>N26</f>
        <v>6.6</v>
      </c>
      <c r="N26" s="10">
        <v>6.6</v>
      </c>
      <c r="O26" s="10"/>
      <c r="P26" s="13"/>
      <c r="Q26" s="12">
        <v>5.7</v>
      </c>
      <c r="R26" s="10">
        <v>5.7</v>
      </c>
      <c r="S26" s="10"/>
      <c r="T26" s="11"/>
      <c r="U26" s="12">
        <v>5.7</v>
      </c>
      <c r="V26" s="10">
        <v>5.7</v>
      </c>
      <c r="W26" s="10"/>
      <c r="X26" s="11"/>
      <c r="Z26" s="89"/>
      <c r="AA26" s="89"/>
    </row>
    <row r="27" spans="1:27" s="84" customFormat="1" ht="15.75" customHeight="1" thickBot="1" x14ac:dyDescent="0.25">
      <c r="A27" s="238"/>
      <c r="B27" s="196"/>
      <c r="C27" s="198"/>
      <c r="D27" s="207"/>
      <c r="E27" s="221"/>
      <c r="F27" s="186" t="s">
        <v>9</v>
      </c>
      <c r="G27" s="187"/>
      <c r="H27" s="188"/>
      <c r="I27" s="31">
        <f>SUM(I25:I26)</f>
        <v>7.2</v>
      </c>
      <c r="J27" s="15">
        <f>SUM(J25:J26)</f>
        <v>7.2</v>
      </c>
      <c r="K27" s="32">
        <f t="shared" ref="K27:L27" si="3">K25</f>
        <v>0</v>
      </c>
      <c r="L27" s="18">
        <f t="shared" si="3"/>
        <v>0</v>
      </c>
      <c r="M27" s="31">
        <f>N27+P27</f>
        <v>8.1</v>
      </c>
      <c r="N27" s="15">
        <f>N25+N26</f>
        <v>8.1</v>
      </c>
      <c r="O27" s="32">
        <f t="shared" ref="O27:P27" si="4">O25</f>
        <v>0</v>
      </c>
      <c r="P27" s="18">
        <f t="shared" si="4"/>
        <v>0</v>
      </c>
      <c r="Q27" s="31">
        <f>SUM(Q25:Q26)</f>
        <v>7.2</v>
      </c>
      <c r="R27" s="15">
        <f>SUM(R25:R26)</f>
        <v>7.2</v>
      </c>
      <c r="S27" s="32">
        <f t="shared" ref="S27:T27" si="5">S25</f>
        <v>0</v>
      </c>
      <c r="T27" s="18">
        <f t="shared" si="5"/>
        <v>0</v>
      </c>
      <c r="U27" s="31">
        <f>SUM(U25:U26)</f>
        <v>7.2</v>
      </c>
      <c r="V27" s="15">
        <f>SUM(V25:V26)</f>
        <v>7.2</v>
      </c>
      <c r="W27" s="32">
        <f t="shared" ref="W27:X27" si="6">W25</f>
        <v>0</v>
      </c>
      <c r="X27" s="18">
        <f t="shared" si="6"/>
        <v>0</v>
      </c>
      <c r="Y27" s="99"/>
      <c r="Z27" s="89"/>
      <c r="AA27" s="89"/>
    </row>
    <row r="28" spans="1:27" ht="23.25" customHeight="1" thickBot="1" x14ac:dyDescent="0.25">
      <c r="A28" s="178">
        <v>1</v>
      </c>
      <c r="B28" s="182">
        <v>2</v>
      </c>
      <c r="C28" s="197">
        <v>4</v>
      </c>
      <c r="D28" s="266" t="s">
        <v>84</v>
      </c>
      <c r="E28" s="204" t="s">
        <v>66</v>
      </c>
      <c r="F28" s="101" t="s">
        <v>30</v>
      </c>
      <c r="G28" s="95"/>
      <c r="H28" s="95" t="s">
        <v>12</v>
      </c>
      <c r="I28" s="159"/>
      <c r="J28" s="163"/>
      <c r="K28" s="160"/>
      <c r="L28" s="166"/>
      <c r="M28" s="159">
        <v>1</v>
      </c>
      <c r="N28" s="160">
        <v>1</v>
      </c>
      <c r="O28" s="160"/>
      <c r="P28" s="166"/>
      <c r="Q28" s="159"/>
      <c r="R28" s="163"/>
      <c r="S28" s="160"/>
      <c r="T28" s="166"/>
      <c r="U28" s="159"/>
      <c r="V28" s="163"/>
      <c r="W28" s="160"/>
      <c r="X28" s="166"/>
      <c r="Z28" s="89"/>
      <c r="AA28" s="89"/>
    </row>
    <row r="29" spans="1:27" ht="24.75" customHeight="1" thickBot="1" x14ac:dyDescent="0.25">
      <c r="A29" s="238"/>
      <c r="B29" s="196"/>
      <c r="C29" s="198"/>
      <c r="D29" s="267"/>
      <c r="E29" s="221"/>
      <c r="F29" s="186" t="s">
        <v>9</v>
      </c>
      <c r="G29" s="187"/>
      <c r="H29" s="188"/>
      <c r="I29" s="31">
        <f t="shared" ref="I29:L29" si="7">I28</f>
        <v>0</v>
      </c>
      <c r="J29" s="155">
        <f t="shared" si="7"/>
        <v>0</v>
      </c>
      <c r="K29" s="32">
        <f t="shared" si="7"/>
        <v>0</v>
      </c>
      <c r="L29" s="158">
        <f t="shared" si="7"/>
        <v>0</v>
      </c>
      <c r="M29" s="31">
        <f>M28</f>
        <v>1</v>
      </c>
      <c r="N29" s="155">
        <f>N28</f>
        <v>1</v>
      </c>
      <c r="O29" s="32">
        <f>O28</f>
        <v>0</v>
      </c>
      <c r="P29" s="158">
        <f>P28</f>
        <v>0</v>
      </c>
      <c r="Q29" s="31">
        <f t="shared" ref="Q29:T29" si="8">Q28</f>
        <v>0</v>
      </c>
      <c r="R29" s="155">
        <f t="shared" si="8"/>
        <v>0</v>
      </c>
      <c r="S29" s="32">
        <f t="shared" si="8"/>
        <v>0</v>
      </c>
      <c r="T29" s="158">
        <f t="shared" si="8"/>
        <v>0</v>
      </c>
      <c r="U29" s="31">
        <f>U28</f>
        <v>0</v>
      </c>
      <c r="V29" s="155">
        <f t="shared" ref="V29:X29" si="9">V28</f>
        <v>0</v>
      </c>
      <c r="W29" s="32">
        <f t="shared" si="9"/>
        <v>0</v>
      </c>
      <c r="X29" s="158">
        <f t="shared" si="9"/>
        <v>0</v>
      </c>
      <c r="Z29" s="89"/>
      <c r="AA29" s="89"/>
    </row>
    <row r="30" spans="1:27" ht="12" thickBot="1" x14ac:dyDescent="0.25">
      <c r="A30" s="92">
        <v>1</v>
      </c>
      <c r="B30" s="93">
        <v>2</v>
      </c>
      <c r="C30" s="263" t="s">
        <v>10</v>
      </c>
      <c r="D30" s="264"/>
      <c r="E30" s="264"/>
      <c r="F30" s="264"/>
      <c r="G30" s="264"/>
      <c r="H30" s="265"/>
      <c r="I30" s="33">
        <f>SUM(L30,J30)</f>
        <v>83.2</v>
      </c>
      <c r="J30" s="34">
        <f>SUM(J20,J24,J27,J22)</f>
        <v>83.2</v>
      </c>
      <c r="K30" s="34">
        <f>SUM(K20,K24,K27)</f>
        <v>0</v>
      </c>
      <c r="L30" s="34">
        <f>SUM(L20,L24,L27)</f>
        <v>0</v>
      </c>
      <c r="M30" s="33">
        <f>SUM(P30,N30)</f>
        <v>84.1</v>
      </c>
      <c r="N30" s="34">
        <f>SUM(N20,N24,N27,N29)</f>
        <v>84.1</v>
      </c>
      <c r="O30" s="34">
        <f>SUM(O20,O24,O27)</f>
        <v>0</v>
      </c>
      <c r="P30" s="34">
        <f>SUM(P20,P24,P27)</f>
        <v>0</v>
      </c>
      <c r="Q30" s="33">
        <f>SUM(T30,R30)</f>
        <v>7.2</v>
      </c>
      <c r="R30" s="34">
        <f>SUM(R20,R24,R27)</f>
        <v>7.2</v>
      </c>
      <c r="S30" s="34">
        <f>SUM(S20,S24,S27)</f>
        <v>0</v>
      </c>
      <c r="T30" s="34">
        <f>SUM(T20,T24,T27)</f>
        <v>0</v>
      </c>
      <c r="U30" s="33">
        <f>SUM(X30,V30)</f>
        <v>7.2</v>
      </c>
      <c r="V30" s="34">
        <f>SUM(V20,V24,V27)</f>
        <v>7.2</v>
      </c>
      <c r="W30" s="34">
        <f>SUM(W20,W24,W27)</f>
        <v>0</v>
      </c>
      <c r="X30" s="34">
        <f>SUM(X20,X24,X27)</f>
        <v>0</v>
      </c>
      <c r="Z30" s="89"/>
      <c r="AA30" s="89"/>
    </row>
    <row r="31" spans="1:27" ht="11.25" customHeight="1" thickBot="1" x14ac:dyDescent="0.25">
      <c r="A31" s="103">
        <v>1</v>
      </c>
      <c r="B31" s="257" t="s">
        <v>11</v>
      </c>
      <c r="C31" s="258"/>
      <c r="D31" s="258"/>
      <c r="E31" s="258"/>
      <c r="F31" s="258"/>
      <c r="G31" s="258"/>
      <c r="H31" s="259"/>
      <c r="I31" s="35">
        <f>SUM(J31,L31)</f>
        <v>367.6</v>
      </c>
      <c r="J31" s="36">
        <f>SUM(J30,J17)</f>
        <v>367.6</v>
      </c>
      <c r="K31" s="36">
        <f>SUM(K30,K17)</f>
        <v>112.6</v>
      </c>
      <c r="L31" s="36">
        <f>SUM(L30,L17)</f>
        <v>0</v>
      </c>
      <c r="M31" s="35">
        <f>SUM(N31,P31)</f>
        <v>446.50000000000006</v>
      </c>
      <c r="N31" s="36">
        <f>SUM(N30,N17)</f>
        <v>424.80000000000007</v>
      </c>
      <c r="O31" s="36">
        <f>SUM(O30,O17)</f>
        <v>127.3</v>
      </c>
      <c r="P31" s="36">
        <f>SUM(P30,P17)</f>
        <v>21.7</v>
      </c>
      <c r="Q31" s="35">
        <f>SUM(R31,T31)</f>
        <v>319.10000000000002</v>
      </c>
      <c r="R31" s="36">
        <f>SUM(R30,R17)</f>
        <v>319.10000000000002</v>
      </c>
      <c r="S31" s="36">
        <f>SUM(S30,S17)</f>
        <v>127.3</v>
      </c>
      <c r="T31" s="36">
        <f>SUM(T30,T17)</f>
        <v>0</v>
      </c>
      <c r="U31" s="35">
        <f>SUM(V31,X31)</f>
        <v>319.10000000000002</v>
      </c>
      <c r="V31" s="36">
        <f>SUM(V30,V17)</f>
        <v>319.10000000000002</v>
      </c>
      <c r="W31" s="36">
        <f>SUM(W30,W17)</f>
        <v>127.3</v>
      </c>
      <c r="X31" s="36">
        <f>SUM(X30,X17)</f>
        <v>0</v>
      </c>
      <c r="Z31" s="89"/>
      <c r="AA31" s="89"/>
    </row>
    <row r="32" spans="1:27" ht="27.75" customHeight="1" thickBot="1" x14ac:dyDescent="0.25">
      <c r="A32" s="104">
        <v>2</v>
      </c>
      <c r="B32" s="254" t="s">
        <v>79</v>
      </c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6"/>
      <c r="Z32" s="89"/>
      <c r="AA32" s="89"/>
    </row>
    <row r="33" spans="1:27" ht="16.5" customHeight="1" thickBot="1" x14ac:dyDescent="0.25">
      <c r="A33" s="104">
        <v>2</v>
      </c>
      <c r="B33" s="105">
        <v>1</v>
      </c>
      <c r="C33" s="260" t="s">
        <v>80</v>
      </c>
      <c r="D33" s="261"/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2"/>
      <c r="Z33" s="89"/>
      <c r="AA33" s="89"/>
    </row>
    <row r="34" spans="1:27" ht="24" customHeight="1" thickBot="1" x14ac:dyDescent="0.25">
      <c r="A34" s="178">
        <v>2</v>
      </c>
      <c r="B34" s="182">
        <v>1</v>
      </c>
      <c r="C34" s="180">
        <v>1</v>
      </c>
      <c r="D34" s="250" t="s">
        <v>37</v>
      </c>
      <c r="E34" s="189" t="s">
        <v>20</v>
      </c>
      <c r="F34" s="106" t="s">
        <v>16</v>
      </c>
      <c r="G34" s="106" t="s">
        <v>27</v>
      </c>
      <c r="H34" s="88" t="s">
        <v>12</v>
      </c>
      <c r="I34" s="41">
        <v>12.9</v>
      </c>
      <c r="J34" s="42"/>
      <c r="K34" s="42">
        <v>0</v>
      </c>
      <c r="L34" s="43">
        <v>12.9</v>
      </c>
      <c r="M34" s="41">
        <v>12</v>
      </c>
      <c r="N34" s="42"/>
      <c r="O34" s="42">
        <v>0</v>
      </c>
      <c r="P34" s="43">
        <v>12</v>
      </c>
      <c r="Q34" s="41">
        <f t="shared" ref="Q34:Q35" si="10">SUM(T34,R34)</f>
        <v>30</v>
      </c>
      <c r="R34" s="42"/>
      <c r="S34" s="42">
        <v>0</v>
      </c>
      <c r="T34" s="43">
        <v>30</v>
      </c>
      <c r="U34" s="41"/>
      <c r="V34" s="42"/>
      <c r="W34" s="42">
        <v>0</v>
      </c>
      <c r="X34" s="43">
        <v>0</v>
      </c>
      <c r="Z34" s="89"/>
      <c r="AA34" s="89"/>
    </row>
    <row r="35" spans="1:27" ht="24" customHeight="1" thickBot="1" x14ac:dyDescent="0.25">
      <c r="A35" s="179"/>
      <c r="B35" s="183"/>
      <c r="C35" s="181"/>
      <c r="D35" s="251"/>
      <c r="E35" s="190"/>
      <c r="F35" s="222" t="s">
        <v>9</v>
      </c>
      <c r="G35" s="187"/>
      <c r="H35" s="223"/>
      <c r="I35" s="57">
        <f t="shared" ref="I35" si="11">SUM(L35,J35)</f>
        <v>12.9</v>
      </c>
      <c r="J35" s="56">
        <f>SUM(J34)</f>
        <v>0</v>
      </c>
      <c r="K35" s="56">
        <f>SUM(K34)</f>
        <v>0</v>
      </c>
      <c r="L35" s="58">
        <f>SUM(L34)</f>
        <v>12.9</v>
      </c>
      <c r="M35" s="57">
        <f t="shared" ref="M35:M40" si="12">SUM(P35,N35)</f>
        <v>12</v>
      </c>
      <c r="N35" s="56">
        <f>SUM(N34)</f>
        <v>0</v>
      </c>
      <c r="O35" s="56">
        <f>SUM(O34)</f>
        <v>0</v>
      </c>
      <c r="P35" s="58">
        <f>SUM(P34)</f>
        <v>12</v>
      </c>
      <c r="Q35" s="57">
        <f t="shared" si="10"/>
        <v>30</v>
      </c>
      <c r="R35" s="56">
        <f>SUM(R34)</f>
        <v>0</v>
      </c>
      <c r="S35" s="56">
        <f>SUM(S34)</f>
        <v>0</v>
      </c>
      <c r="T35" s="58">
        <v>30</v>
      </c>
      <c r="U35" s="57">
        <f t="shared" ref="U35:U42" si="13">SUM(X35,V35)</f>
        <v>0</v>
      </c>
      <c r="V35" s="56"/>
      <c r="W35" s="56">
        <f>SUM(W34)</f>
        <v>0</v>
      </c>
      <c r="X35" s="58">
        <f>SUM(X34)</f>
        <v>0</v>
      </c>
      <c r="Z35" s="89"/>
      <c r="AA35" s="89"/>
    </row>
    <row r="36" spans="1:27" ht="12.75" customHeight="1" x14ac:dyDescent="0.2">
      <c r="A36" s="178">
        <v>2</v>
      </c>
      <c r="B36" s="182">
        <v>1</v>
      </c>
      <c r="C36" s="197">
        <v>2</v>
      </c>
      <c r="D36" s="195" t="s">
        <v>69</v>
      </c>
      <c r="E36" s="204" t="s">
        <v>40</v>
      </c>
      <c r="F36" s="268" t="s">
        <v>30</v>
      </c>
      <c r="G36" s="252" t="s">
        <v>70</v>
      </c>
      <c r="H36" s="141" t="s">
        <v>12</v>
      </c>
      <c r="I36" s="134">
        <v>9</v>
      </c>
      <c r="J36" s="135"/>
      <c r="K36" s="135"/>
      <c r="L36" s="136">
        <v>9</v>
      </c>
      <c r="M36" s="134"/>
      <c r="N36" s="135"/>
      <c r="O36" s="135"/>
      <c r="P36" s="136"/>
      <c r="Q36" s="134"/>
      <c r="R36" s="135">
        <v>0</v>
      </c>
      <c r="S36" s="135">
        <v>0</v>
      </c>
      <c r="T36" s="136"/>
      <c r="U36" s="134">
        <f t="shared" ref="U36:U38" si="14">SUM(X36,V36)</f>
        <v>0</v>
      </c>
      <c r="V36" s="135">
        <v>0</v>
      </c>
      <c r="W36" s="135">
        <v>0</v>
      </c>
      <c r="X36" s="136"/>
      <c r="Z36" s="89"/>
      <c r="AA36" s="89"/>
    </row>
    <row r="37" spans="1:27" ht="24" customHeight="1" thickBot="1" x14ac:dyDescent="0.25">
      <c r="A37" s="179"/>
      <c r="B37" s="183"/>
      <c r="C37" s="181"/>
      <c r="D37" s="185"/>
      <c r="E37" s="203"/>
      <c r="F37" s="247"/>
      <c r="G37" s="253"/>
      <c r="H37" s="140" t="s">
        <v>71</v>
      </c>
      <c r="I37" s="137">
        <v>9</v>
      </c>
      <c r="J37" s="138"/>
      <c r="K37" s="138"/>
      <c r="L37" s="139">
        <v>9</v>
      </c>
      <c r="M37" s="137"/>
      <c r="N37" s="138"/>
      <c r="O37" s="138"/>
      <c r="P37" s="139"/>
      <c r="Q37" s="137"/>
      <c r="R37" s="138"/>
      <c r="S37" s="138"/>
      <c r="T37" s="139"/>
      <c r="U37" s="137"/>
      <c r="V37" s="138"/>
      <c r="W37" s="138"/>
      <c r="X37" s="139"/>
      <c r="Z37" s="89"/>
      <c r="AA37" s="89"/>
    </row>
    <row r="38" spans="1:27" ht="12.75" customHeight="1" thickBot="1" x14ac:dyDescent="0.25">
      <c r="A38" s="179"/>
      <c r="B38" s="183"/>
      <c r="C38" s="181"/>
      <c r="D38" s="185"/>
      <c r="E38" s="203"/>
      <c r="F38" s="222" t="s">
        <v>9</v>
      </c>
      <c r="G38" s="187"/>
      <c r="H38" s="223"/>
      <c r="I38" s="132">
        <f>SUM(L38,J38)</f>
        <v>18</v>
      </c>
      <c r="J38" s="117">
        <f>SUM(J36)</f>
        <v>0</v>
      </c>
      <c r="K38" s="117">
        <f>SUM(K36)</f>
        <v>0</v>
      </c>
      <c r="L38" s="133">
        <f>SUM(L36:L37)</f>
        <v>18</v>
      </c>
      <c r="M38" s="116">
        <f t="shared" ref="M38" si="15">SUM(P38,N38)</f>
        <v>0</v>
      </c>
      <c r="N38" s="117">
        <f>SUM(N36)</f>
        <v>0</v>
      </c>
      <c r="O38" s="117">
        <f>SUM(O36)</f>
        <v>0</v>
      </c>
      <c r="P38" s="118">
        <f>SUM(P36)</f>
        <v>0</v>
      </c>
      <c r="Q38" s="116"/>
      <c r="R38" s="117">
        <f>SUM(R36)</f>
        <v>0</v>
      </c>
      <c r="S38" s="117">
        <f>SUM(S36)</f>
        <v>0</v>
      </c>
      <c r="T38" s="118">
        <f>SUM(T36)</f>
        <v>0</v>
      </c>
      <c r="U38" s="116">
        <f t="shared" si="14"/>
        <v>0</v>
      </c>
      <c r="V38" s="117">
        <f>SUM(V36)</f>
        <v>0</v>
      </c>
      <c r="W38" s="117">
        <f>SUM(W36)</f>
        <v>0</v>
      </c>
      <c r="X38" s="118">
        <f>SUM(X36)</f>
        <v>0</v>
      </c>
      <c r="Z38" s="89"/>
      <c r="AA38" s="89"/>
    </row>
    <row r="39" spans="1:27" ht="31.5" customHeight="1" thickBot="1" x14ac:dyDescent="0.25">
      <c r="A39" s="178">
        <v>2</v>
      </c>
      <c r="B39" s="182">
        <v>1</v>
      </c>
      <c r="C39" s="197">
        <v>3</v>
      </c>
      <c r="D39" s="195" t="s">
        <v>53</v>
      </c>
      <c r="E39" s="204" t="s">
        <v>40</v>
      </c>
      <c r="F39" s="131" t="s">
        <v>30</v>
      </c>
      <c r="G39" s="101" t="s">
        <v>35</v>
      </c>
      <c r="H39" s="102" t="s">
        <v>12</v>
      </c>
      <c r="I39" s="38">
        <f>L39</f>
        <v>57.4</v>
      </c>
      <c r="J39" s="39">
        <v>0</v>
      </c>
      <c r="K39" s="39">
        <v>0</v>
      </c>
      <c r="L39" s="40">
        <v>57.4</v>
      </c>
      <c r="M39" s="44">
        <v>22.4</v>
      </c>
      <c r="N39" s="39">
        <v>0</v>
      </c>
      <c r="O39" s="39">
        <v>0</v>
      </c>
      <c r="P39" s="45">
        <v>22.4</v>
      </c>
      <c r="Q39" s="44"/>
      <c r="R39" s="39">
        <v>0</v>
      </c>
      <c r="S39" s="39">
        <v>0</v>
      </c>
      <c r="T39" s="45"/>
      <c r="U39" s="44">
        <f t="shared" si="13"/>
        <v>0</v>
      </c>
      <c r="V39" s="39">
        <v>0</v>
      </c>
      <c r="W39" s="39">
        <v>0</v>
      </c>
      <c r="X39" s="45"/>
      <c r="Z39" s="89"/>
      <c r="AA39" s="89"/>
    </row>
    <row r="40" spans="1:27" ht="13.5" customHeight="1" thickBot="1" x14ac:dyDescent="0.25">
      <c r="A40" s="179"/>
      <c r="B40" s="183"/>
      <c r="C40" s="181"/>
      <c r="D40" s="185"/>
      <c r="E40" s="203"/>
      <c r="F40" s="192" t="s">
        <v>9</v>
      </c>
      <c r="G40" s="193"/>
      <c r="H40" s="194"/>
      <c r="I40" s="14">
        <f t="shared" ref="I40:I42" si="16">SUM(L40,J40)</f>
        <v>57.4</v>
      </c>
      <c r="J40" s="15">
        <f>SUM(J39)</f>
        <v>0</v>
      </c>
      <c r="K40" s="15">
        <f>SUM(K39)</f>
        <v>0</v>
      </c>
      <c r="L40" s="17">
        <f>SUM(L39)</f>
        <v>57.4</v>
      </c>
      <c r="M40" s="16">
        <f t="shared" si="12"/>
        <v>22.4</v>
      </c>
      <c r="N40" s="15">
        <f>SUM(N39)</f>
        <v>0</v>
      </c>
      <c r="O40" s="15">
        <f>SUM(O39)</f>
        <v>0</v>
      </c>
      <c r="P40" s="18">
        <f>SUM(P39)</f>
        <v>22.4</v>
      </c>
      <c r="Q40" s="16"/>
      <c r="R40" s="15">
        <f>SUM(R39)</f>
        <v>0</v>
      </c>
      <c r="S40" s="15">
        <f>SUM(S39)</f>
        <v>0</v>
      </c>
      <c r="T40" s="18">
        <f>SUM(T39)</f>
        <v>0</v>
      </c>
      <c r="U40" s="16">
        <f t="shared" si="13"/>
        <v>0</v>
      </c>
      <c r="V40" s="15">
        <f>SUM(V39)</f>
        <v>0</v>
      </c>
      <c r="W40" s="15">
        <f>SUM(W39)</f>
        <v>0</v>
      </c>
      <c r="X40" s="18">
        <f>SUM(X39)</f>
        <v>0</v>
      </c>
      <c r="Z40" s="89"/>
      <c r="AA40" s="89"/>
    </row>
    <row r="41" spans="1:27" ht="29.25" customHeight="1" thickBot="1" x14ac:dyDescent="0.25">
      <c r="A41" s="178">
        <v>2</v>
      </c>
      <c r="B41" s="182">
        <v>1</v>
      </c>
      <c r="C41" s="197">
        <v>4</v>
      </c>
      <c r="D41" s="195" t="s">
        <v>34</v>
      </c>
      <c r="E41" s="202" t="s">
        <v>20</v>
      </c>
      <c r="F41" s="106" t="s">
        <v>30</v>
      </c>
      <c r="G41" s="107" t="s">
        <v>36</v>
      </c>
      <c r="H41" s="88" t="s">
        <v>12</v>
      </c>
      <c r="I41" s="46">
        <f t="shared" si="16"/>
        <v>9.5</v>
      </c>
      <c r="J41" s="47">
        <v>5</v>
      </c>
      <c r="K41" s="47">
        <v>0</v>
      </c>
      <c r="L41" s="48">
        <v>4.5</v>
      </c>
      <c r="M41" s="127">
        <f t="shared" ref="M41:M42" si="17">SUM(P41,N41)</f>
        <v>9.5</v>
      </c>
      <c r="N41" s="128">
        <v>5</v>
      </c>
      <c r="O41" s="128">
        <v>0</v>
      </c>
      <c r="P41" s="129">
        <v>4.5</v>
      </c>
      <c r="Q41" s="49">
        <f t="shared" ref="Q41:Q42" si="18">SUM(T41,R41)</f>
        <v>9.5</v>
      </c>
      <c r="R41" s="47">
        <v>5</v>
      </c>
      <c r="S41" s="47">
        <v>0</v>
      </c>
      <c r="T41" s="50">
        <v>4.5</v>
      </c>
      <c r="U41" s="49">
        <f t="shared" si="13"/>
        <v>9.5</v>
      </c>
      <c r="V41" s="47">
        <v>5</v>
      </c>
      <c r="W41" s="47"/>
      <c r="X41" s="50">
        <v>4.5</v>
      </c>
      <c r="Z41" s="89"/>
      <c r="AA41" s="89"/>
    </row>
    <row r="42" spans="1:27" ht="16.5" customHeight="1" thickBot="1" x14ac:dyDescent="0.25">
      <c r="A42" s="179"/>
      <c r="B42" s="183"/>
      <c r="C42" s="181"/>
      <c r="D42" s="185"/>
      <c r="E42" s="203"/>
      <c r="F42" s="192" t="s">
        <v>9</v>
      </c>
      <c r="G42" s="193"/>
      <c r="H42" s="194"/>
      <c r="I42" s="14">
        <f t="shared" si="16"/>
        <v>9.5</v>
      </c>
      <c r="J42" s="15">
        <f>SUM(J41)</f>
        <v>5</v>
      </c>
      <c r="K42" s="15">
        <f>SUM(K41)</f>
        <v>0</v>
      </c>
      <c r="L42" s="17">
        <f>SUM(L41)</f>
        <v>4.5</v>
      </c>
      <c r="M42" s="16">
        <f t="shared" si="17"/>
        <v>9.5</v>
      </c>
      <c r="N42" s="15">
        <f>SUM(N41)</f>
        <v>5</v>
      </c>
      <c r="O42" s="15">
        <f>SUM(O41)</f>
        <v>0</v>
      </c>
      <c r="P42" s="18">
        <f>SUM(P41)</f>
        <v>4.5</v>
      </c>
      <c r="Q42" s="16">
        <f t="shared" si="18"/>
        <v>9.5</v>
      </c>
      <c r="R42" s="15">
        <f>SUM(R41)</f>
        <v>5</v>
      </c>
      <c r="S42" s="15">
        <f>SUM(S41)</f>
        <v>0</v>
      </c>
      <c r="T42" s="18">
        <f>SUM(T41)</f>
        <v>4.5</v>
      </c>
      <c r="U42" s="16">
        <f t="shared" si="13"/>
        <v>9.5</v>
      </c>
      <c r="V42" s="15">
        <f>SUM(V41)</f>
        <v>5</v>
      </c>
      <c r="W42" s="15">
        <f>SUM(W41)</f>
        <v>0</v>
      </c>
      <c r="X42" s="18">
        <f>SUM(X41)</f>
        <v>4.5</v>
      </c>
      <c r="Z42" s="89"/>
      <c r="AA42" s="89"/>
    </row>
    <row r="43" spans="1:27" ht="33" customHeight="1" thickBot="1" x14ac:dyDescent="0.25">
      <c r="A43" s="178">
        <v>2</v>
      </c>
      <c r="B43" s="182">
        <v>1</v>
      </c>
      <c r="C43" s="197">
        <v>5</v>
      </c>
      <c r="D43" s="195" t="s">
        <v>43</v>
      </c>
      <c r="E43" s="204" t="s">
        <v>21</v>
      </c>
      <c r="F43" s="106" t="s">
        <v>30</v>
      </c>
      <c r="G43" s="107" t="s">
        <v>45</v>
      </c>
      <c r="H43" s="100" t="s">
        <v>12</v>
      </c>
      <c r="I43" s="51"/>
      <c r="J43" s="52"/>
      <c r="K43" s="52"/>
      <c r="L43" s="53"/>
      <c r="M43" s="54">
        <f>P43</f>
        <v>162</v>
      </c>
      <c r="N43" s="52">
        <v>0</v>
      </c>
      <c r="O43" s="52">
        <v>0</v>
      </c>
      <c r="P43" s="55">
        <v>162</v>
      </c>
      <c r="Q43" s="54">
        <v>19</v>
      </c>
      <c r="R43" s="52">
        <v>0</v>
      </c>
      <c r="S43" s="52">
        <v>0</v>
      </c>
      <c r="T43" s="55">
        <v>19</v>
      </c>
      <c r="U43" s="54">
        <f t="shared" ref="U43:U46" si="19">SUM(X43,V43)</f>
        <v>0</v>
      </c>
      <c r="V43" s="52">
        <v>0</v>
      </c>
      <c r="W43" s="52">
        <v>0</v>
      </c>
      <c r="X43" s="55"/>
      <c r="Z43" s="89"/>
      <c r="AA43" s="89"/>
    </row>
    <row r="44" spans="1:27" ht="16.5" customHeight="1" thickBot="1" x14ac:dyDescent="0.25">
      <c r="A44" s="179"/>
      <c r="B44" s="183"/>
      <c r="C44" s="181"/>
      <c r="D44" s="185"/>
      <c r="E44" s="203"/>
      <c r="F44" s="192" t="s">
        <v>9</v>
      </c>
      <c r="G44" s="193"/>
      <c r="H44" s="194"/>
      <c r="I44" s="16"/>
      <c r="J44" s="15">
        <f>SUM(J43:J43)</f>
        <v>0</v>
      </c>
      <c r="K44" s="15">
        <f>SUM(K43:K43)</f>
        <v>0</v>
      </c>
      <c r="L44" s="15"/>
      <c r="M44" s="16">
        <f>N44+P44</f>
        <v>162</v>
      </c>
      <c r="N44" s="15">
        <f>SUM(N43:N43)</f>
        <v>0</v>
      </c>
      <c r="O44" s="15">
        <f>SUM(O43:O43)</f>
        <v>0</v>
      </c>
      <c r="P44" s="18">
        <f>P43</f>
        <v>162</v>
      </c>
      <c r="Q44" s="16">
        <v>19</v>
      </c>
      <c r="R44" s="15">
        <f>SUM(R43:R43)</f>
        <v>0</v>
      </c>
      <c r="S44" s="15">
        <f>SUM(S43:S43)</f>
        <v>0</v>
      </c>
      <c r="T44" s="18">
        <v>19</v>
      </c>
      <c r="U44" s="16">
        <f t="shared" si="19"/>
        <v>0</v>
      </c>
      <c r="V44" s="15">
        <f>SUM(V43:V43)</f>
        <v>0</v>
      </c>
      <c r="W44" s="15">
        <f>SUM(W43:W43)</f>
        <v>0</v>
      </c>
      <c r="X44" s="18"/>
      <c r="Z44" s="89"/>
      <c r="AA44" s="89"/>
    </row>
    <row r="45" spans="1:27" ht="30" customHeight="1" thickBot="1" x14ac:dyDescent="0.25">
      <c r="A45" s="178">
        <v>2</v>
      </c>
      <c r="B45" s="182">
        <v>1</v>
      </c>
      <c r="C45" s="197">
        <v>6</v>
      </c>
      <c r="D45" s="195" t="s">
        <v>85</v>
      </c>
      <c r="E45" s="232" t="s">
        <v>20</v>
      </c>
      <c r="F45" s="109" t="s">
        <v>30</v>
      </c>
      <c r="G45" s="107" t="s">
        <v>47</v>
      </c>
      <c r="H45" s="100" t="s">
        <v>12</v>
      </c>
      <c r="I45" s="54">
        <v>66.599999999999994</v>
      </c>
      <c r="J45" s="52">
        <v>0</v>
      </c>
      <c r="K45" s="52">
        <v>0</v>
      </c>
      <c r="L45" s="55">
        <v>66.599999999999994</v>
      </c>
      <c r="M45" s="51">
        <v>77.5</v>
      </c>
      <c r="N45" s="52">
        <v>0</v>
      </c>
      <c r="O45" s="52">
        <v>0</v>
      </c>
      <c r="P45" s="53">
        <v>77.5</v>
      </c>
      <c r="Q45" s="54">
        <v>59.5</v>
      </c>
      <c r="R45" s="52">
        <v>0</v>
      </c>
      <c r="S45" s="52">
        <v>0</v>
      </c>
      <c r="T45" s="55">
        <v>59.5</v>
      </c>
      <c r="U45" s="54">
        <f t="shared" si="19"/>
        <v>0</v>
      </c>
      <c r="V45" s="52">
        <v>0</v>
      </c>
      <c r="W45" s="52">
        <v>0</v>
      </c>
      <c r="X45" s="55"/>
      <c r="Z45" s="89"/>
      <c r="AA45" s="89"/>
    </row>
    <row r="46" spans="1:27" ht="27.75" customHeight="1" thickBot="1" x14ac:dyDescent="0.25">
      <c r="A46" s="238"/>
      <c r="B46" s="196"/>
      <c r="C46" s="198"/>
      <c r="D46" s="207"/>
      <c r="E46" s="233"/>
      <c r="F46" s="193" t="s">
        <v>9</v>
      </c>
      <c r="G46" s="193"/>
      <c r="H46" s="194"/>
      <c r="I46" s="16">
        <f>SUM(L46,J46)</f>
        <v>66.599999999999994</v>
      </c>
      <c r="J46" s="15">
        <f>SUM(J45:J45)</f>
        <v>0</v>
      </c>
      <c r="K46" s="15">
        <f>SUM(K45:K45)</f>
        <v>0</v>
      </c>
      <c r="L46" s="17">
        <f>SUM(L45:L45)</f>
        <v>66.599999999999994</v>
      </c>
      <c r="M46" s="16">
        <f>M45</f>
        <v>77.5</v>
      </c>
      <c r="N46" s="15">
        <f>SUM(N45:N45)</f>
        <v>0</v>
      </c>
      <c r="O46" s="15">
        <f>SUM(O45:O45)</f>
        <v>0</v>
      </c>
      <c r="P46" s="15">
        <f>P45</f>
        <v>77.5</v>
      </c>
      <c r="Q46" s="16">
        <f>Q45</f>
        <v>59.5</v>
      </c>
      <c r="R46" s="15">
        <f>SUM(R45:R45)</f>
        <v>0</v>
      </c>
      <c r="S46" s="15">
        <f>SUM(S45:S45)</f>
        <v>0</v>
      </c>
      <c r="T46" s="15">
        <f>T45</f>
        <v>59.5</v>
      </c>
      <c r="U46" s="16">
        <f t="shared" si="19"/>
        <v>0</v>
      </c>
      <c r="V46" s="15">
        <f>SUM(V45:V45)</f>
        <v>0</v>
      </c>
      <c r="W46" s="15">
        <f>SUM(W45:W45)</f>
        <v>0</v>
      </c>
      <c r="X46" s="18"/>
      <c r="Y46" s="99"/>
      <c r="Z46" s="89"/>
      <c r="AA46" s="89"/>
    </row>
    <row r="47" spans="1:27" ht="10.5" customHeight="1" x14ac:dyDescent="0.2">
      <c r="A47" s="206">
        <v>2</v>
      </c>
      <c r="B47" s="213">
        <v>1</v>
      </c>
      <c r="C47" s="237">
        <v>7</v>
      </c>
      <c r="D47" s="205" t="s">
        <v>48</v>
      </c>
      <c r="E47" s="204" t="s">
        <v>21</v>
      </c>
      <c r="F47" s="214" t="s">
        <v>30</v>
      </c>
      <c r="G47" s="200" t="s">
        <v>72</v>
      </c>
      <c r="H47" s="125" t="s">
        <v>12</v>
      </c>
      <c r="I47" s="51"/>
      <c r="J47" s="52">
        <v>0</v>
      </c>
      <c r="K47" s="52">
        <v>0</v>
      </c>
      <c r="L47" s="55"/>
      <c r="M47" s="54"/>
      <c r="N47" s="52">
        <v>0</v>
      </c>
      <c r="O47" s="52">
        <v>0</v>
      </c>
      <c r="P47" s="55"/>
      <c r="Q47" s="54">
        <v>50</v>
      </c>
      <c r="R47" s="52">
        <v>0</v>
      </c>
      <c r="S47" s="52">
        <v>0</v>
      </c>
      <c r="T47" s="55">
        <v>50</v>
      </c>
      <c r="U47" s="54">
        <f t="shared" ref="U47:U55" si="20">SUM(X47,V47)</f>
        <v>0</v>
      </c>
      <c r="V47" s="52">
        <v>0</v>
      </c>
      <c r="W47" s="52">
        <v>0</v>
      </c>
      <c r="X47" s="55"/>
      <c r="Y47" s="99"/>
      <c r="Z47" s="89"/>
      <c r="AA47" s="89"/>
    </row>
    <row r="48" spans="1:27" ht="10.5" customHeight="1" x14ac:dyDescent="0.2">
      <c r="A48" s="206"/>
      <c r="B48" s="213"/>
      <c r="C48" s="237"/>
      <c r="D48" s="205"/>
      <c r="E48" s="221"/>
      <c r="F48" s="214"/>
      <c r="G48" s="200"/>
      <c r="H48" s="125" t="s">
        <v>49</v>
      </c>
      <c r="I48" s="171">
        <f>SUM(L48,J48)</f>
        <v>0</v>
      </c>
      <c r="J48" s="65">
        <v>0</v>
      </c>
      <c r="K48" s="65">
        <v>0</v>
      </c>
      <c r="L48" s="67"/>
      <c r="M48" s="66"/>
      <c r="N48" s="65">
        <v>0</v>
      </c>
      <c r="O48" s="65">
        <v>0</v>
      </c>
      <c r="P48" s="67"/>
      <c r="Q48" s="66">
        <v>200</v>
      </c>
      <c r="R48" s="65">
        <v>0</v>
      </c>
      <c r="S48" s="65">
        <v>0</v>
      </c>
      <c r="T48" s="67">
        <v>200</v>
      </c>
      <c r="U48" s="66">
        <f t="shared" si="20"/>
        <v>0</v>
      </c>
      <c r="V48" s="65">
        <v>0</v>
      </c>
      <c r="W48" s="65">
        <v>0</v>
      </c>
      <c r="X48" s="67"/>
      <c r="Z48" s="89"/>
      <c r="AA48" s="89"/>
    </row>
    <row r="49" spans="1:27" ht="27.75" customHeight="1" thickBot="1" x14ac:dyDescent="0.25">
      <c r="A49" s="206"/>
      <c r="B49" s="213"/>
      <c r="C49" s="237"/>
      <c r="D49" s="205"/>
      <c r="E49" s="170" t="s">
        <v>40</v>
      </c>
      <c r="F49" s="214"/>
      <c r="G49" s="200"/>
      <c r="H49" s="125" t="s">
        <v>12</v>
      </c>
      <c r="I49" s="46">
        <f>SUM(L49,J49)</f>
        <v>0</v>
      </c>
      <c r="J49" s="47">
        <v>0</v>
      </c>
      <c r="K49" s="47">
        <v>0</v>
      </c>
      <c r="L49" s="50"/>
      <c r="M49" s="49">
        <f>SUM(P49,N49)</f>
        <v>20</v>
      </c>
      <c r="N49" s="47">
        <v>0</v>
      </c>
      <c r="O49" s="47">
        <v>0</v>
      </c>
      <c r="P49" s="50">
        <v>20</v>
      </c>
      <c r="Q49" s="49"/>
      <c r="R49" s="47">
        <v>0</v>
      </c>
      <c r="S49" s="47">
        <v>0</v>
      </c>
      <c r="T49" s="50"/>
      <c r="U49" s="49">
        <f t="shared" si="20"/>
        <v>0</v>
      </c>
      <c r="V49" s="47">
        <v>0</v>
      </c>
      <c r="W49" s="47">
        <v>0</v>
      </c>
      <c r="X49" s="50"/>
      <c r="Z49" s="89"/>
      <c r="AA49" s="89"/>
    </row>
    <row r="50" spans="1:27" ht="21" customHeight="1" thickBot="1" x14ac:dyDescent="0.25">
      <c r="A50" s="206"/>
      <c r="B50" s="213"/>
      <c r="C50" s="237"/>
      <c r="D50" s="205"/>
      <c r="E50" s="108"/>
      <c r="F50" s="199" t="s">
        <v>9</v>
      </c>
      <c r="G50" s="199"/>
      <c r="H50" s="199"/>
      <c r="I50" s="172">
        <f>SUM(L50,J50)</f>
        <v>0</v>
      </c>
      <c r="J50" s="56">
        <f>SUM(J47:J49)</f>
        <v>0</v>
      </c>
      <c r="K50" s="56">
        <f t="shared" ref="K50:L50" si="21">SUM(K47:K49)</f>
        <v>0</v>
      </c>
      <c r="L50" s="56">
        <f t="shared" si="21"/>
        <v>0</v>
      </c>
      <c r="M50" s="57">
        <f>SUM(P50,N50)</f>
        <v>20</v>
      </c>
      <c r="N50" s="56">
        <f>SUM(N47:N49)</f>
        <v>0</v>
      </c>
      <c r="O50" s="56">
        <f t="shared" ref="O50:P50" si="22">SUM(O47:O49)</f>
        <v>0</v>
      </c>
      <c r="P50" s="56">
        <f t="shared" si="22"/>
        <v>20</v>
      </c>
      <c r="Q50" s="57">
        <f>SUM(T50,R50)</f>
        <v>250</v>
      </c>
      <c r="R50" s="56">
        <f>SUM(R47:R49)</f>
        <v>0</v>
      </c>
      <c r="S50" s="56">
        <f t="shared" ref="S50" si="23">SUM(S47:S49)</f>
        <v>0</v>
      </c>
      <c r="T50" s="56">
        <f t="shared" ref="T50" si="24">SUM(T47:T49)</f>
        <v>250</v>
      </c>
      <c r="U50" s="57">
        <f t="shared" si="20"/>
        <v>0</v>
      </c>
      <c r="V50" s="56">
        <f>SUM(V47:V49)</f>
        <v>0</v>
      </c>
      <c r="W50" s="56">
        <f t="shared" ref="W50" si="25">SUM(W47:W49)</f>
        <v>0</v>
      </c>
      <c r="X50" s="58">
        <f t="shared" ref="X50" si="26">SUM(X47:X49)</f>
        <v>0</v>
      </c>
      <c r="Y50" s="99"/>
      <c r="Z50" s="89"/>
      <c r="AA50" s="89"/>
    </row>
    <row r="51" spans="1:27" ht="18" customHeight="1" x14ac:dyDescent="0.2">
      <c r="A51" s="206">
        <v>2</v>
      </c>
      <c r="B51" s="213">
        <v>1</v>
      </c>
      <c r="C51" s="224">
        <v>8</v>
      </c>
      <c r="D51" s="205" t="s">
        <v>67</v>
      </c>
      <c r="E51" s="191" t="s">
        <v>40</v>
      </c>
      <c r="F51" s="214" t="s">
        <v>30</v>
      </c>
      <c r="G51" s="200" t="s">
        <v>68</v>
      </c>
      <c r="H51" s="125" t="s">
        <v>12</v>
      </c>
      <c r="I51" s="51">
        <v>19.100000000000001</v>
      </c>
      <c r="J51" s="52">
        <v>19.100000000000001</v>
      </c>
      <c r="K51" s="52">
        <v>0</v>
      </c>
      <c r="L51" s="55"/>
      <c r="M51" s="54"/>
      <c r="N51" s="52"/>
      <c r="O51" s="52"/>
      <c r="P51" s="55"/>
      <c r="Q51" s="54"/>
      <c r="R51" s="52"/>
      <c r="S51" s="52"/>
      <c r="T51" s="55"/>
      <c r="U51" s="54">
        <f t="shared" si="20"/>
        <v>0</v>
      </c>
      <c r="V51" s="52">
        <v>0</v>
      </c>
      <c r="W51" s="52">
        <v>0</v>
      </c>
      <c r="X51" s="55"/>
      <c r="Y51" s="99"/>
      <c r="Z51" s="89"/>
      <c r="AA51" s="89"/>
    </row>
    <row r="52" spans="1:27" ht="19.5" customHeight="1" x14ac:dyDescent="0.2">
      <c r="A52" s="206"/>
      <c r="B52" s="213"/>
      <c r="C52" s="224"/>
      <c r="D52" s="205"/>
      <c r="E52" s="191"/>
      <c r="F52" s="214"/>
      <c r="G52" s="200"/>
      <c r="H52" s="125" t="s">
        <v>49</v>
      </c>
      <c r="I52" s="171">
        <f>SUM(L52,J52)</f>
        <v>0</v>
      </c>
      <c r="J52" s="65">
        <v>0</v>
      </c>
      <c r="K52" s="65">
        <v>0</v>
      </c>
      <c r="L52" s="67"/>
      <c r="M52" s="66"/>
      <c r="N52" s="65"/>
      <c r="O52" s="65"/>
      <c r="P52" s="67"/>
      <c r="Q52" s="66"/>
      <c r="R52" s="65"/>
      <c r="S52" s="65"/>
      <c r="T52" s="67"/>
      <c r="U52" s="66">
        <f t="shared" si="20"/>
        <v>0</v>
      </c>
      <c r="V52" s="65">
        <v>0</v>
      </c>
      <c r="W52" s="65">
        <v>0</v>
      </c>
      <c r="X52" s="67"/>
      <c r="Z52" s="89"/>
      <c r="AA52" s="89"/>
    </row>
    <row r="53" spans="1:27" ht="15" customHeight="1" thickBot="1" x14ac:dyDescent="0.25">
      <c r="A53" s="206"/>
      <c r="B53" s="213"/>
      <c r="C53" s="224"/>
      <c r="D53" s="205"/>
      <c r="E53" s="191"/>
      <c r="F53" s="215"/>
      <c r="G53" s="201"/>
      <c r="H53" s="124" t="s">
        <v>12</v>
      </c>
      <c r="I53" s="46">
        <f>SUM(L53,J53)</f>
        <v>0</v>
      </c>
      <c r="J53" s="47">
        <v>0</v>
      </c>
      <c r="K53" s="47">
        <v>0</v>
      </c>
      <c r="L53" s="50"/>
      <c r="M53" s="49"/>
      <c r="N53" s="47"/>
      <c r="O53" s="47"/>
      <c r="P53" s="50"/>
      <c r="Q53" s="49"/>
      <c r="R53" s="47"/>
      <c r="S53" s="47"/>
      <c r="T53" s="50"/>
      <c r="U53" s="49">
        <f t="shared" si="20"/>
        <v>0</v>
      </c>
      <c r="V53" s="47">
        <v>0</v>
      </c>
      <c r="W53" s="47">
        <v>0</v>
      </c>
      <c r="X53" s="50"/>
      <c r="Z53" s="89"/>
      <c r="AA53" s="89"/>
    </row>
    <row r="54" spans="1:27" ht="12" thickBot="1" x14ac:dyDescent="0.25">
      <c r="A54" s="206"/>
      <c r="B54" s="213"/>
      <c r="C54" s="225"/>
      <c r="D54" s="195"/>
      <c r="E54" s="175"/>
      <c r="F54" s="192" t="s">
        <v>9</v>
      </c>
      <c r="G54" s="193"/>
      <c r="H54" s="194"/>
      <c r="I54" s="57">
        <f>SUM(L54,J54)</f>
        <v>19.100000000000001</v>
      </c>
      <c r="J54" s="56">
        <f>SUM(J51:J53)</f>
        <v>19.100000000000001</v>
      </c>
      <c r="K54" s="56">
        <f t="shared" ref="K54:L54" si="27">SUM(K51:K53)</f>
        <v>0</v>
      </c>
      <c r="L54" s="56">
        <f t="shared" si="27"/>
        <v>0</v>
      </c>
      <c r="M54" s="57">
        <f>SUM(P54,N54)</f>
        <v>0</v>
      </c>
      <c r="N54" s="56">
        <f>SUM(N51:N53)</f>
        <v>0</v>
      </c>
      <c r="O54" s="56">
        <f t="shared" ref="O54:P54" si="28">SUM(O51:O53)</f>
        <v>0</v>
      </c>
      <c r="P54" s="56">
        <f t="shared" si="28"/>
        <v>0</v>
      </c>
      <c r="Q54" s="57">
        <f>SUM(T54,R54)</f>
        <v>0</v>
      </c>
      <c r="R54" s="56">
        <f>SUM(R51:R53)</f>
        <v>0</v>
      </c>
      <c r="S54" s="56">
        <f t="shared" ref="S54:T54" si="29">SUM(S51:S53)</f>
        <v>0</v>
      </c>
      <c r="T54" s="56">
        <f t="shared" si="29"/>
        <v>0</v>
      </c>
      <c r="U54" s="57">
        <f t="shared" si="20"/>
        <v>0</v>
      </c>
      <c r="V54" s="56">
        <f>SUM(V51:V53)</f>
        <v>0</v>
      </c>
      <c r="W54" s="56">
        <f t="shared" ref="W54:X54" si="30">SUM(W51:W53)</f>
        <v>0</v>
      </c>
      <c r="X54" s="58">
        <f t="shared" si="30"/>
        <v>0</v>
      </c>
      <c r="Z54" s="89"/>
      <c r="AA54" s="89"/>
    </row>
    <row r="55" spans="1:27" ht="18" customHeight="1" thickBot="1" x14ac:dyDescent="0.25">
      <c r="A55" s="173">
        <v>2</v>
      </c>
      <c r="B55" s="174">
        <v>1</v>
      </c>
      <c r="C55" s="229" t="s">
        <v>10</v>
      </c>
      <c r="D55" s="230"/>
      <c r="E55" s="230"/>
      <c r="F55" s="230"/>
      <c r="G55" s="230"/>
      <c r="H55" s="231"/>
      <c r="I55" s="145">
        <f>SUM(L55,J55)</f>
        <v>183.49999999999997</v>
      </c>
      <c r="J55" s="146">
        <f>SUM(J35,J40,J42,J44,J46,J50,J54,J38)</f>
        <v>24.1</v>
      </c>
      <c r="K55" s="146">
        <f t="shared" ref="K55:L55" si="31">SUM(K35,K40,K42,K44,K46,K50,K54,K38)</f>
        <v>0</v>
      </c>
      <c r="L55" s="146">
        <f t="shared" si="31"/>
        <v>159.39999999999998</v>
      </c>
      <c r="M55" s="145">
        <f>SUM(P55,N55)</f>
        <v>303.39999999999998</v>
      </c>
      <c r="N55" s="146">
        <f>SUM(N35,N40,N42,N44,N46,N50)</f>
        <v>5</v>
      </c>
      <c r="O55" s="146">
        <f t="shared" ref="O55" si="32">SUM(O35,O40,O42,O44,O46,O50)</f>
        <v>0</v>
      </c>
      <c r="P55" s="146">
        <f>SUM(P35,P40,P42,P44,P46,P50)</f>
        <v>298.39999999999998</v>
      </c>
      <c r="Q55" s="145">
        <f>SUM(T55,R55)</f>
        <v>368</v>
      </c>
      <c r="R55" s="146">
        <f>SUM(R35,R40,R42,R44,R46,R50)</f>
        <v>5</v>
      </c>
      <c r="S55" s="146">
        <f t="shared" ref="S55" si="33">SUM(S35,S40,S42,S44,S46,S50)</f>
        <v>0</v>
      </c>
      <c r="T55" s="146">
        <f t="shared" ref="T55" si="34">SUM(T35,T40,T42,T44,T46,T50)</f>
        <v>363</v>
      </c>
      <c r="U55" s="145">
        <f t="shared" si="20"/>
        <v>9.5</v>
      </c>
      <c r="V55" s="146">
        <f>SUM(V35,V40,V42,V44,V46,V50)</f>
        <v>5</v>
      </c>
      <c r="W55" s="146">
        <f t="shared" ref="W55" si="35">SUM(W35,W40,W42,W44,W46,W50)</f>
        <v>0</v>
      </c>
      <c r="X55" s="146">
        <f t="shared" ref="X55" si="36">SUM(X35,X40,X42,X44,X46,X50)</f>
        <v>4.5</v>
      </c>
      <c r="Z55" s="89"/>
      <c r="AA55" s="89"/>
    </row>
    <row r="56" spans="1:27" ht="14.25" customHeight="1" thickBot="1" x14ac:dyDescent="0.25">
      <c r="A56" s="92">
        <v>2</v>
      </c>
      <c r="B56" s="110">
        <v>2</v>
      </c>
      <c r="C56" s="242" t="s">
        <v>81</v>
      </c>
      <c r="D56" s="243"/>
      <c r="E56" s="243"/>
      <c r="F56" s="243"/>
      <c r="G56" s="243"/>
      <c r="H56" s="243"/>
      <c r="I56" s="244"/>
      <c r="J56" s="244"/>
      <c r="K56" s="244"/>
      <c r="L56" s="244"/>
      <c r="M56" s="244"/>
      <c r="N56" s="244"/>
      <c r="O56" s="244"/>
      <c r="P56" s="244"/>
      <c r="Q56" s="244"/>
      <c r="R56" s="244"/>
      <c r="S56" s="244"/>
      <c r="T56" s="244"/>
      <c r="U56" s="244"/>
      <c r="V56" s="244"/>
      <c r="W56" s="244"/>
      <c r="X56" s="245"/>
      <c r="Z56" s="89"/>
      <c r="AA56" s="89"/>
    </row>
    <row r="57" spans="1:27" ht="30" customHeight="1" x14ac:dyDescent="0.2">
      <c r="A57" s="178">
        <v>2</v>
      </c>
      <c r="B57" s="182">
        <v>2</v>
      </c>
      <c r="C57" s="198">
        <v>1</v>
      </c>
      <c r="D57" s="207" t="s">
        <v>51</v>
      </c>
      <c r="E57" s="144" t="s">
        <v>20</v>
      </c>
      <c r="F57" s="208" t="s">
        <v>30</v>
      </c>
      <c r="G57" s="209" t="s">
        <v>28</v>
      </c>
      <c r="H57" s="141" t="s">
        <v>12</v>
      </c>
      <c r="I57" s="54">
        <v>62.6</v>
      </c>
      <c r="J57" s="52">
        <v>0</v>
      </c>
      <c r="K57" s="52">
        <v>0</v>
      </c>
      <c r="L57" s="55">
        <v>62.6</v>
      </c>
      <c r="M57" s="54">
        <v>53</v>
      </c>
      <c r="N57" s="52"/>
      <c r="O57" s="52"/>
      <c r="P57" s="55">
        <v>53</v>
      </c>
      <c r="Q57" s="54"/>
      <c r="R57" s="52"/>
      <c r="S57" s="52"/>
      <c r="T57" s="55"/>
      <c r="U57" s="54"/>
      <c r="V57" s="52">
        <v>0</v>
      </c>
      <c r="W57" s="52">
        <v>0</v>
      </c>
      <c r="X57" s="55"/>
      <c r="Z57" s="89"/>
      <c r="AA57" s="89"/>
    </row>
    <row r="58" spans="1:27" ht="30" customHeight="1" x14ac:dyDescent="0.2">
      <c r="A58" s="179"/>
      <c r="B58" s="183"/>
      <c r="C58" s="198"/>
      <c r="D58" s="207"/>
      <c r="E58" s="232" t="s">
        <v>21</v>
      </c>
      <c r="F58" s="208"/>
      <c r="G58" s="209"/>
      <c r="H58" s="141" t="s">
        <v>12</v>
      </c>
      <c r="I58" s="148"/>
      <c r="J58" s="149"/>
      <c r="K58" s="149"/>
      <c r="L58" s="150"/>
      <c r="M58" s="148"/>
      <c r="N58" s="149"/>
      <c r="O58" s="149"/>
      <c r="P58" s="150"/>
      <c r="Q58" s="148">
        <v>166</v>
      </c>
      <c r="R58" s="149"/>
      <c r="S58" s="149"/>
      <c r="T58" s="150">
        <v>166</v>
      </c>
      <c r="U58" s="148"/>
      <c r="V58" s="149"/>
      <c r="W58" s="149"/>
      <c r="X58" s="150"/>
      <c r="Z58" s="89"/>
      <c r="AA58" s="89"/>
    </row>
    <row r="59" spans="1:27" ht="30" customHeight="1" x14ac:dyDescent="0.2">
      <c r="A59" s="179"/>
      <c r="B59" s="183"/>
      <c r="C59" s="237"/>
      <c r="D59" s="205"/>
      <c r="E59" s="248"/>
      <c r="F59" s="208"/>
      <c r="G59" s="209"/>
      <c r="H59" s="147" t="s">
        <v>73</v>
      </c>
      <c r="I59" s="66"/>
      <c r="J59" s="65"/>
      <c r="K59" s="65"/>
      <c r="L59" s="67"/>
      <c r="M59" s="66"/>
      <c r="N59" s="65"/>
      <c r="O59" s="65"/>
      <c r="P59" s="67"/>
      <c r="Q59" s="66">
        <v>4000</v>
      </c>
      <c r="R59" s="65"/>
      <c r="S59" s="65"/>
      <c r="T59" s="67">
        <v>4000</v>
      </c>
      <c r="U59" s="66">
        <v>4000</v>
      </c>
      <c r="V59" s="65"/>
      <c r="W59" s="65"/>
      <c r="X59" s="67">
        <v>4000</v>
      </c>
      <c r="Z59" s="89"/>
      <c r="AA59" s="89"/>
    </row>
    <row r="60" spans="1:27" ht="12.75" customHeight="1" thickBot="1" x14ac:dyDescent="0.25">
      <c r="A60" s="179"/>
      <c r="B60" s="183"/>
      <c r="C60" s="237"/>
      <c r="D60" s="205"/>
      <c r="E60" s="248"/>
      <c r="F60" s="208"/>
      <c r="G60" s="209"/>
      <c r="H60" s="140" t="s">
        <v>75</v>
      </c>
      <c r="I60" s="151"/>
      <c r="J60" s="152"/>
      <c r="K60" s="152"/>
      <c r="L60" s="153"/>
      <c r="M60" s="151"/>
      <c r="N60" s="152"/>
      <c r="O60" s="152"/>
      <c r="P60" s="153"/>
      <c r="Q60" s="151">
        <v>800</v>
      </c>
      <c r="R60" s="152"/>
      <c r="S60" s="152"/>
      <c r="T60" s="153">
        <v>800</v>
      </c>
      <c r="U60" s="151"/>
      <c r="V60" s="152"/>
      <c r="W60" s="152"/>
      <c r="X60" s="153"/>
      <c r="Y60" s="99"/>
      <c r="Z60" s="89"/>
      <c r="AA60" s="89"/>
    </row>
    <row r="61" spans="1:27" ht="12.75" hidden="1" customHeight="1" x14ac:dyDescent="0.2">
      <c r="A61" s="179"/>
      <c r="B61" s="183"/>
      <c r="C61" s="237"/>
      <c r="D61" s="205"/>
      <c r="E61" s="233"/>
      <c r="F61" s="208"/>
      <c r="G61" s="209"/>
      <c r="H61" s="140" t="s">
        <v>71</v>
      </c>
      <c r="I61" s="119"/>
      <c r="J61" s="120">
        <v>0</v>
      </c>
      <c r="K61" s="120">
        <v>0</v>
      </c>
      <c r="L61" s="121"/>
      <c r="M61" s="119"/>
      <c r="N61" s="120"/>
      <c r="O61" s="120"/>
      <c r="P61" s="121"/>
      <c r="Q61" s="119"/>
      <c r="R61" s="120"/>
      <c r="S61" s="120"/>
      <c r="T61" s="121"/>
      <c r="U61" s="119">
        <v>11034</v>
      </c>
      <c r="V61" s="120">
        <v>0</v>
      </c>
      <c r="W61" s="120">
        <v>0</v>
      </c>
      <c r="X61" s="121">
        <v>11034</v>
      </c>
    </row>
    <row r="62" spans="1:27" ht="12.75" customHeight="1" thickBot="1" x14ac:dyDescent="0.25">
      <c r="A62" s="238"/>
      <c r="B62" s="196"/>
      <c r="C62" s="237"/>
      <c r="D62" s="205"/>
      <c r="E62" s="176"/>
      <c r="F62" s="222" t="s">
        <v>9</v>
      </c>
      <c r="G62" s="187"/>
      <c r="H62" s="223"/>
      <c r="I62" s="156">
        <f>SUM(L62,J62)</f>
        <v>62.6</v>
      </c>
      <c r="J62" s="155">
        <f>SUM(J57:J61)</f>
        <v>0</v>
      </c>
      <c r="K62" s="155">
        <f>SUM(K57:K61)</f>
        <v>0</v>
      </c>
      <c r="L62" s="157">
        <f>SUM(L57:L61)</f>
        <v>62.6</v>
      </c>
      <c r="M62" s="156">
        <f>M61+M57+M58</f>
        <v>53</v>
      </c>
      <c r="N62" s="155">
        <f>N61+N57+N58</f>
        <v>0</v>
      </c>
      <c r="O62" s="155">
        <f t="shared" ref="O62:P62" si="37">O61+O57+O58</f>
        <v>0</v>
      </c>
      <c r="P62" s="155">
        <f t="shared" si="37"/>
        <v>53</v>
      </c>
      <c r="Q62" s="156">
        <f>SUM(T62,R62)</f>
        <v>4966</v>
      </c>
      <c r="R62" s="155">
        <f>SUM(R57:R61)</f>
        <v>0</v>
      </c>
      <c r="S62" s="155">
        <f>SUM(S57:S61)</f>
        <v>0</v>
      </c>
      <c r="T62" s="158">
        <f>SUM(T57:T61)</f>
        <v>4966</v>
      </c>
      <c r="U62" s="156">
        <f>SUM(X62,V62)</f>
        <v>15034</v>
      </c>
      <c r="V62" s="155">
        <f>SUM(V57:V61)</f>
        <v>0</v>
      </c>
      <c r="W62" s="155">
        <f>SUM(W57:W61)</f>
        <v>0</v>
      </c>
      <c r="X62" s="158">
        <f>SUM(X57:X61)</f>
        <v>15034</v>
      </c>
    </row>
    <row r="63" spans="1:27" ht="12.75" customHeight="1" x14ac:dyDescent="0.2">
      <c r="A63" s="206">
        <v>2</v>
      </c>
      <c r="B63" s="213">
        <v>2</v>
      </c>
      <c r="C63" s="237">
        <v>2</v>
      </c>
      <c r="D63" s="205" t="s">
        <v>31</v>
      </c>
      <c r="E63" s="122" t="s">
        <v>66</v>
      </c>
      <c r="F63" s="208" t="s">
        <v>30</v>
      </c>
      <c r="G63" s="209" t="s">
        <v>32</v>
      </c>
      <c r="H63" s="123" t="s">
        <v>12</v>
      </c>
      <c r="I63" s="54"/>
      <c r="J63" s="52"/>
      <c r="K63" s="52"/>
      <c r="L63" s="55"/>
      <c r="M63" s="54"/>
      <c r="N63" s="52"/>
      <c r="O63" s="52"/>
      <c r="P63" s="55"/>
      <c r="Q63" s="54"/>
      <c r="R63" s="52"/>
      <c r="S63" s="52"/>
      <c r="T63" s="55"/>
      <c r="U63" s="54"/>
      <c r="V63" s="52"/>
      <c r="W63" s="52"/>
      <c r="X63" s="55"/>
    </row>
    <row r="64" spans="1:27" ht="12.75" customHeight="1" x14ac:dyDescent="0.2">
      <c r="A64" s="206"/>
      <c r="B64" s="213"/>
      <c r="C64" s="237"/>
      <c r="D64" s="205"/>
      <c r="E64" s="126" t="s">
        <v>40</v>
      </c>
      <c r="F64" s="208"/>
      <c r="G64" s="209"/>
      <c r="H64" s="125" t="s">
        <v>12</v>
      </c>
      <c r="I64" s="66">
        <v>12.3</v>
      </c>
      <c r="J64" s="65">
        <v>12.3</v>
      </c>
      <c r="K64" s="65"/>
      <c r="L64" s="67"/>
      <c r="M64" s="66"/>
      <c r="N64" s="65"/>
      <c r="O64" s="65"/>
      <c r="P64" s="67"/>
      <c r="Q64" s="66"/>
      <c r="R64" s="65"/>
      <c r="S64" s="65"/>
      <c r="T64" s="67"/>
      <c r="U64" s="66"/>
      <c r="V64" s="65"/>
      <c r="W64" s="65"/>
      <c r="X64" s="67"/>
    </row>
    <row r="65" spans="1:24" ht="12.75" customHeight="1" thickBot="1" x14ac:dyDescent="0.25">
      <c r="A65" s="206"/>
      <c r="B65" s="213"/>
      <c r="C65" s="237"/>
      <c r="D65" s="205"/>
      <c r="E65" s="204" t="s">
        <v>20</v>
      </c>
      <c r="F65" s="247"/>
      <c r="G65" s="249"/>
      <c r="H65" s="124" t="s">
        <v>12</v>
      </c>
      <c r="I65" s="119">
        <v>10.3</v>
      </c>
      <c r="J65" s="120">
        <v>10.3</v>
      </c>
      <c r="K65" s="120"/>
      <c r="L65" s="121"/>
      <c r="M65" s="119"/>
      <c r="N65" s="120"/>
      <c r="O65" s="120"/>
      <c r="P65" s="121"/>
      <c r="Q65" s="119"/>
      <c r="R65" s="120"/>
      <c r="S65" s="120"/>
      <c r="T65" s="121"/>
      <c r="U65" s="119"/>
      <c r="V65" s="120"/>
      <c r="W65" s="120"/>
      <c r="X65" s="121"/>
    </row>
    <row r="66" spans="1:24" ht="13.5" customHeight="1" thickBot="1" x14ac:dyDescent="0.25">
      <c r="A66" s="246"/>
      <c r="B66" s="182"/>
      <c r="C66" s="197"/>
      <c r="D66" s="195"/>
      <c r="E66" s="203"/>
      <c r="F66" s="192" t="s">
        <v>9</v>
      </c>
      <c r="G66" s="193"/>
      <c r="H66" s="194"/>
      <c r="I66" s="116">
        <f>SUM(L66,J66)</f>
        <v>22.6</v>
      </c>
      <c r="J66" s="117">
        <f>SUM(J63:J65)</f>
        <v>22.6</v>
      </c>
      <c r="K66" s="117">
        <f>SUM(K63:K65)</f>
        <v>0</v>
      </c>
      <c r="L66" s="117">
        <f>SUM(L63:L65)</f>
        <v>0</v>
      </c>
      <c r="M66" s="116">
        <f>N66+P66</f>
        <v>0</v>
      </c>
      <c r="N66" s="117">
        <f>N63+N64+N65</f>
        <v>0</v>
      </c>
      <c r="O66" s="117">
        <f>O63+O64+O65</f>
        <v>0</v>
      </c>
      <c r="P66" s="117">
        <f>P63+P64+P65</f>
        <v>0</v>
      </c>
      <c r="Q66" s="116"/>
      <c r="R66" s="117"/>
      <c r="S66" s="117"/>
      <c r="T66" s="118"/>
      <c r="U66" s="116"/>
      <c r="V66" s="117"/>
      <c r="W66" s="117"/>
      <c r="X66" s="118"/>
    </row>
    <row r="67" spans="1:24" ht="12" thickBot="1" x14ac:dyDescent="0.25">
      <c r="A67" s="218" t="s">
        <v>9</v>
      </c>
      <c r="B67" s="219"/>
      <c r="C67" s="219"/>
      <c r="D67" s="219"/>
      <c r="E67" s="219"/>
      <c r="F67" s="219"/>
      <c r="G67" s="219"/>
      <c r="H67" s="220"/>
      <c r="I67" s="68">
        <f t="shared" ref="I67:X67" si="38">I66+I62</f>
        <v>85.2</v>
      </c>
      <c r="J67" s="34">
        <f t="shared" si="38"/>
        <v>22.6</v>
      </c>
      <c r="K67" s="34">
        <f t="shared" si="38"/>
        <v>0</v>
      </c>
      <c r="L67" s="34">
        <f t="shared" si="38"/>
        <v>62.6</v>
      </c>
      <c r="M67" s="68">
        <f t="shared" si="38"/>
        <v>53</v>
      </c>
      <c r="N67" s="34">
        <f t="shared" si="38"/>
        <v>0</v>
      </c>
      <c r="O67" s="34">
        <f t="shared" si="38"/>
        <v>0</v>
      </c>
      <c r="P67" s="34">
        <f t="shared" si="38"/>
        <v>53</v>
      </c>
      <c r="Q67" s="68">
        <f t="shared" si="38"/>
        <v>4966</v>
      </c>
      <c r="R67" s="34">
        <f t="shared" si="38"/>
        <v>0</v>
      </c>
      <c r="S67" s="34">
        <f t="shared" si="38"/>
        <v>0</v>
      </c>
      <c r="T67" s="34">
        <f t="shared" si="38"/>
        <v>4966</v>
      </c>
      <c r="U67" s="68">
        <f t="shared" si="38"/>
        <v>15034</v>
      </c>
      <c r="V67" s="34">
        <f t="shared" si="38"/>
        <v>0</v>
      </c>
      <c r="W67" s="34">
        <f t="shared" si="38"/>
        <v>0</v>
      </c>
      <c r="X67" s="34">
        <f t="shared" si="38"/>
        <v>15034</v>
      </c>
    </row>
    <row r="68" spans="1:24" ht="12" customHeight="1" thickBot="1" x14ac:dyDescent="0.25">
      <c r="A68" s="226" t="s">
        <v>11</v>
      </c>
      <c r="B68" s="219"/>
      <c r="C68" s="219"/>
      <c r="D68" s="219"/>
      <c r="E68" s="219"/>
      <c r="F68" s="219"/>
      <c r="G68" s="219"/>
      <c r="H68" s="220"/>
      <c r="I68" s="35">
        <f t="shared" ref="I68" si="39">SUM(L68,J68)</f>
        <v>268.7</v>
      </c>
      <c r="J68" s="36">
        <f>SUM(J67,J55)</f>
        <v>46.7</v>
      </c>
      <c r="K68" s="36">
        <f>SUM(K67,K55)</f>
        <v>0</v>
      </c>
      <c r="L68" s="36">
        <f>SUM(L67,L55)</f>
        <v>221.99999999999997</v>
      </c>
      <c r="M68" s="35">
        <f t="shared" ref="M68" si="40">SUM(P68,N68)</f>
        <v>356.4</v>
      </c>
      <c r="N68" s="36">
        <f>SUM(N67,N55)</f>
        <v>5</v>
      </c>
      <c r="O68" s="36">
        <f>SUM(O67,O55)</f>
        <v>0</v>
      </c>
      <c r="P68" s="36">
        <f>SUM(P67,P55)</f>
        <v>351.4</v>
      </c>
      <c r="Q68" s="35">
        <f t="shared" ref="Q68" si="41">SUM(T68,R68)</f>
        <v>5334</v>
      </c>
      <c r="R68" s="36">
        <f>SUM(R67,R55)</f>
        <v>5</v>
      </c>
      <c r="S68" s="36">
        <f>SUM(S67,S55)</f>
        <v>0</v>
      </c>
      <c r="T68" s="37">
        <f>SUM(T67,T55)</f>
        <v>5329</v>
      </c>
      <c r="U68" s="35">
        <f t="shared" ref="U68" si="42">SUM(X68,V68)</f>
        <v>15043.5</v>
      </c>
      <c r="V68" s="36">
        <f>SUM(V67,V55)</f>
        <v>5</v>
      </c>
      <c r="W68" s="36">
        <f>SUM(W67,W55)</f>
        <v>0</v>
      </c>
      <c r="X68" s="37">
        <f>SUM(X67,X55)</f>
        <v>15038.5</v>
      </c>
    </row>
    <row r="69" spans="1:24" ht="12" customHeight="1" thickBot="1" x14ac:dyDescent="0.25">
      <c r="A69" s="111"/>
      <c r="B69" s="216" t="s">
        <v>13</v>
      </c>
      <c r="C69" s="216"/>
      <c r="D69" s="216"/>
      <c r="E69" s="216"/>
      <c r="F69" s="216"/>
      <c r="G69" s="216"/>
      <c r="H69" s="217"/>
      <c r="I69" s="76">
        <f>SUM(L69,J69)</f>
        <v>636.29999999999995</v>
      </c>
      <c r="J69" s="77">
        <f>SUM(J68,J31)</f>
        <v>414.3</v>
      </c>
      <c r="K69" s="77">
        <f>SUM(K68,K31)</f>
        <v>112.6</v>
      </c>
      <c r="L69" s="77">
        <f>SUM(L68,L31)</f>
        <v>221.99999999999997</v>
      </c>
      <c r="M69" s="76">
        <f>SUM(P69,N69)</f>
        <v>802.90000000000009</v>
      </c>
      <c r="N69" s="77">
        <f>SUM(N68,N31)</f>
        <v>429.80000000000007</v>
      </c>
      <c r="O69" s="77">
        <f>SUM(O68,O31)</f>
        <v>127.3</v>
      </c>
      <c r="P69" s="77">
        <f>SUM(P68,P31)</f>
        <v>373.09999999999997</v>
      </c>
      <c r="Q69" s="76">
        <f t="shared" ref="Q69" si="43">SUM(T69,R69)</f>
        <v>5653.1</v>
      </c>
      <c r="R69" s="77">
        <f>SUM(R68,R31)</f>
        <v>324.10000000000002</v>
      </c>
      <c r="S69" s="77">
        <f>SUM(S68,S31)</f>
        <v>127.3</v>
      </c>
      <c r="T69" s="77">
        <f>SUM(T68,T31)</f>
        <v>5329</v>
      </c>
      <c r="U69" s="76">
        <f t="shared" ref="U69" si="44">SUM(X69,V69)</f>
        <v>15362.6</v>
      </c>
      <c r="V69" s="77">
        <f>SUM(V68,V31)</f>
        <v>324.10000000000002</v>
      </c>
      <c r="W69" s="77">
        <f>SUM(W68,W31)</f>
        <v>127.3</v>
      </c>
      <c r="X69" s="115">
        <f>SUM(X68,X31)</f>
        <v>15038.5</v>
      </c>
    </row>
    <row r="70" spans="1:24" ht="12" customHeight="1" x14ac:dyDescent="0.2">
      <c r="A70" s="239" t="s">
        <v>54</v>
      </c>
      <c r="B70" s="240"/>
      <c r="C70" s="240"/>
      <c r="D70" s="240"/>
      <c r="E70" s="240"/>
      <c r="F70" s="240"/>
      <c r="G70" s="240"/>
      <c r="H70" s="241"/>
      <c r="I70" s="75">
        <f>L70+J70</f>
        <v>590</v>
      </c>
      <c r="J70" s="74">
        <f>SUM(J12,J19,J23,J25,J34,J39,J41,J43,J45,J47,J49,J57,J63,J64,J65,J51,J36,J21)</f>
        <v>377.00000000000006</v>
      </c>
      <c r="K70" s="143">
        <f>SUM(K12,K19,K23,K25,K34,K39,K41,K43,K45,K47,K49,K57,K63,K64,K65,K51,K36)</f>
        <v>99.8</v>
      </c>
      <c r="L70" s="143">
        <f>SUM(L12,L19,L23,L25,L34,L39,L41,L43,L45,L47,L49,L57,L63,L64,L65,L51,L36)</f>
        <v>212.99999999999997</v>
      </c>
      <c r="M70" s="75">
        <f>P70+N70</f>
        <v>765.7</v>
      </c>
      <c r="N70" s="74">
        <f>SUM(N12,N19,N23,N25,N34,N39,N41,N43,N45,N47,N49,N57,N63,N64,N65,N51,N58,N28)</f>
        <v>392.6</v>
      </c>
      <c r="O70" s="143">
        <f>SUM(O12,O19,O23,O25,O34,O39,O41,O43,O45,O47,O49,O57,O63,O64,O65,O51,O58)</f>
        <v>116.8</v>
      </c>
      <c r="P70" s="143">
        <f>SUM(P12,P19,P23,P25,P34,P39,P41,P43,P45,P47,P49,P57,P63,P64,P65,P51,P58)</f>
        <v>373.1</v>
      </c>
      <c r="Q70" s="75">
        <f>T70+R70</f>
        <v>620.29999999999995</v>
      </c>
      <c r="R70" s="74">
        <f>SUM(R12,R19,R23,R25,R34,R39,R41,R43,R45,R47,R49,R57,R63,R64,R65,R51,R58)</f>
        <v>291.3</v>
      </c>
      <c r="S70" s="143">
        <f>SUM(S12,S19,S23,S25,S34,S39,S41,S43,S45,S47,S49,S57,S63,S64,S65,S51,S58)</f>
        <v>116.8</v>
      </c>
      <c r="T70" s="143">
        <f>SUM(T12,T19,T23,T25,T34,T39,T41,T43,T45,T47,T49,T57,T63,T64,T65,T51,T58)</f>
        <v>329</v>
      </c>
      <c r="U70" s="75">
        <f>X70+V70</f>
        <v>295.8</v>
      </c>
      <c r="V70" s="74">
        <f>SUM(V12,V19,V23,V25,V34,V39,V41,V43,V45,V47,V49,V57,V63,V64,V65,V51)</f>
        <v>291.3</v>
      </c>
      <c r="W70" s="74">
        <f>SUM(W12,W19,W23,W25,W34,W39,W41,W43,W45,W47,W49,W57,W63,W64,W65)</f>
        <v>116.8</v>
      </c>
      <c r="X70" s="74">
        <f>SUM(X12,X19,X23,X25,X34,X39,X41,X43,X45,X47,X49,X57,X63,X64,X65)</f>
        <v>4.5</v>
      </c>
    </row>
    <row r="71" spans="1:24" ht="12" customHeight="1" x14ac:dyDescent="0.2">
      <c r="A71" s="210" t="s">
        <v>55</v>
      </c>
      <c r="B71" s="211"/>
      <c r="C71" s="211"/>
      <c r="D71" s="211"/>
      <c r="E71" s="211"/>
      <c r="F71" s="211"/>
      <c r="G71" s="211"/>
      <c r="H71" s="212"/>
      <c r="I71" s="60"/>
      <c r="J71" s="59"/>
      <c r="K71" s="59"/>
      <c r="L71" s="61"/>
      <c r="M71" s="60"/>
      <c r="N71" s="59"/>
      <c r="O71" s="59"/>
      <c r="P71" s="61"/>
      <c r="Q71" s="60">
        <f>R71+T71</f>
        <v>4000</v>
      </c>
      <c r="R71" s="59">
        <f>R59</f>
        <v>0</v>
      </c>
      <c r="S71" s="59">
        <f t="shared" ref="S71:T71" si="45">S59</f>
        <v>0</v>
      </c>
      <c r="T71" s="59">
        <f t="shared" si="45"/>
        <v>4000</v>
      </c>
      <c r="U71" s="60">
        <f>V71+X71</f>
        <v>4000</v>
      </c>
      <c r="V71" s="59">
        <f>V59</f>
        <v>0</v>
      </c>
      <c r="W71" s="59">
        <f t="shared" ref="W71:X71" si="46">W59</f>
        <v>0</v>
      </c>
      <c r="X71" s="59">
        <f t="shared" si="46"/>
        <v>4000</v>
      </c>
    </row>
    <row r="72" spans="1:24" ht="12" customHeight="1" x14ac:dyDescent="0.2">
      <c r="A72" s="210" t="s">
        <v>56</v>
      </c>
      <c r="B72" s="211"/>
      <c r="C72" s="211"/>
      <c r="D72" s="211"/>
      <c r="E72" s="211"/>
      <c r="F72" s="211"/>
      <c r="G72" s="211"/>
      <c r="H72" s="212"/>
      <c r="I72" s="60">
        <f t="shared" ref="I72:I76" si="47">L72+J72</f>
        <v>27.5</v>
      </c>
      <c r="J72" s="62">
        <f>J13</f>
        <v>27.5</v>
      </c>
      <c r="K72" s="62">
        <f>K13</f>
        <v>9.6999999999999993</v>
      </c>
      <c r="L72" s="62">
        <f>L13</f>
        <v>0</v>
      </c>
      <c r="M72" s="60">
        <f t="shared" ref="M72:M76" si="48">P72+N72</f>
        <v>30.6</v>
      </c>
      <c r="N72" s="62">
        <f>N13</f>
        <v>30.6</v>
      </c>
      <c r="O72" s="62">
        <f>O13</f>
        <v>10.5</v>
      </c>
      <c r="P72" s="62">
        <f>P13</f>
        <v>0</v>
      </c>
      <c r="Q72" s="60">
        <f t="shared" ref="Q72:Q76" si="49">T72+R72</f>
        <v>27.1</v>
      </c>
      <c r="R72" s="62">
        <f>R13</f>
        <v>27.1</v>
      </c>
      <c r="S72" s="62">
        <f>S13</f>
        <v>10.5</v>
      </c>
      <c r="T72" s="62">
        <f>T13</f>
        <v>0</v>
      </c>
      <c r="U72" s="60">
        <f t="shared" ref="U72:U76" si="50">X72+V72</f>
        <v>27.1</v>
      </c>
      <c r="V72" s="62">
        <f>V13</f>
        <v>27.1</v>
      </c>
      <c r="W72" s="62">
        <f>W13</f>
        <v>10.5</v>
      </c>
      <c r="X72" s="62">
        <f>X13</f>
        <v>0</v>
      </c>
    </row>
    <row r="73" spans="1:24" ht="12" customHeight="1" x14ac:dyDescent="0.2">
      <c r="A73" s="210" t="s">
        <v>57</v>
      </c>
      <c r="B73" s="211"/>
      <c r="C73" s="211"/>
      <c r="D73" s="211"/>
      <c r="E73" s="211"/>
      <c r="F73" s="211"/>
      <c r="G73" s="211"/>
      <c r="H73" s="212"/>
      <c r="I73" s="60">
        <f t="shared" si="47"/>
        <v>14.7</v>
      </c>
      <c r="J73" s="62">
        <f>J15+J26+J37</f>
        <v>5.7</v>
      </c>
      <c r="K73" s="142">
        <f>K15+K26+K37</f>
        <v>0</v>
      </c>
      <c r="L73" s="142">
        <f>L15+L26+L37</f>
        <v>9</v>
      </c>
      <c r="M73" s="60">
        <f t="shared" si="48"/>
        <v>6.6</v>
      </c>
      <c r="N73" s="62">
        <f>N15+N26</f>
        <v>6.6</v>
      </c>
      <c r="O73" s="62">
        <f>O15+O26</f>
        <v>0</v>
      </c>
      <c r="P73" s="62">
        <f>P15+P26</f>
        <v>0</v>
      </c>
      <c r="Q73" s="60">
        <f t="shared" si="49"/>
        <v>5.7</v>
      </c>
      <c r="R73" s="62">
        <f>R15+R26+R61</f>
        <v>5.7</v>
      </c>
      <c r="S73" s="142">
        <f>S15+S26+S61</f>
        <v>0</v>
      </c>
      <c r="T73" s="142">
        <f>T15+T26+T61</f>
        <v>0</v>
      </c>
      <c r="U73" s="60">
        <f t="shared" si="50"/>
        <v>11039.7</v>
      </c>
      <c r="V73" s="62">
        <f>V15+V26+V61</f>
        <v>5.7</v>
      </c>
      <c r="W73" s="142">
        <f>W15+W26+W61</f>
        <v>0</v>
      </c>
      <c r="X73" s="142">
        <f>X15+X26+X61</f>
        <v>11034</v>
      </c>
    </row>
    <row r="74" spans="1:24" ht="12" customHeight="1" x14ac:dyDescent="0.2">
      <c r="A74" s="210" t="s">
        <v>58</v>
      </c>
      <c r="B74" s="211"/>
      <c r="C74" s="211"/>
      <c r="D74" s="211"/>
      <c r="E74" s="211"/>
      <c r="F74" s="211"/>
      <c r="G74" s="211"/>
      <c r="H74" s="212"/>
      <c r="I74" s="60">
        <f t="shared" si="47"/>
        <v>0</v>
      </c>
      <c r="J74" s="62">
        <f>SUM(J48)</f>
        <v>0</v>
      </c>
      <c r="K74" s="62">
        <f>SUM(K48)</f>
        <v>0</v>
      </c>
      <c r="L74" s="62">
        <f>SUM(L48)</f>
        <v>0</v>
      </c>
      <c r="M74" s="60">
        <f t="shared" si="48"/>
        <v>0</v>
      </c>
      <c r="N74" s="62">
        <f>SUM(N48)</f>
        <v>0</v>
      </c>
      <c r="O74" s="62">
        <f>SUM(O48)</f>
        <v>0</v>
      </c>
      <c r="P74" s="62">
        <f>SUM(P48)</f>
        <v>0</v>
      </c>
      <c r="Q74" s="60">
        <f>T74+R74</f>
        <v>200</v>
      </c>
      <c r="R74" s="62">
        <f>SUM(R48)</f>
        <v>0</v>
      </c>
      <c r="S74" s="62">
        <f>SUM(S48)</f>
        <v>0</v>
      </c>
      <c r="T74" s="62">
        <f>SUM(T48)</f>
        <v>200</v>
      </c>
      <c r="U74" s="60">
        <f t="shared" si="50"/>
        <v>0</v>
      </c>
      <c r="V74" s="62">
        <f>SUM(V48)</f>
        <v>0</v>
      </c>
      <c r="W74" s="62">
        <f>SUM(W48)</f>
        <v>0</v>
      </c>
      <c r="X74" s="62">
        <f>SUM(X48)</f>
        <v>0</v>
      </c>
    </row>
    <row r="75" spans="1:24" ht="9.75" customHeight="1" x14ac:dyDescent="0.2">
      <c r="A75" s="269" t="s">
        <v>74</v>
      </c>
      <c r="B75" s="270"/>
      <c r="C75" s="270"/>
      <c r="D75" s="270"/>
      <c r="E75" s="270"/>
      <c r="F75" s="270"/>
      <c r="G75" s="270"/>
      <c r="H75" s="271"/>
      <c r="I75" s="69"/>
      <c r="J75" s="70"/>
      <c r="K75" s="70"/>
      <c r="L75" s="70"/>
      <c r="M75" s="69"/>
      <c r="N75" s="70"/>
      <c r="O75" s="70"/>
      <c r="P75" s="70"/>
      <c r="Q75" s="69">
        <f>R75+T75</f>
        <v>800</v>
      </c>
      <c r="R75" s="70">
        <f>R60</f>
        <v>0</v>
      </c>
      <c r="S75" s="70">
        <f t="shared" ref="S75:T75" si="51">S60</f>
        <v>0</v>
      </c>
      <c r="T75" s="70">
        <f t="shared" si="51"/>
        <v>800</v>
      </c>
      <c r="U75" s="69"/>
      <c r="V75" s="70"/>
      <c r="W75" s="70"/>
      <c r="X75" s="70"/>
    </row>
    <row r="76" spans="1:24" ht="12" thickBot="1" x14ac:dyDescent="0.25">
      <c r="A76" s="234" t="s">
        <v>59</v>
      </c>
      <c r="B76" s="235"/>
      <c r="C76" s="235"/>
      <c r="D76" s="235"/>
      <c r="E76" s="235"/>
      <c r="F76" s="235"/>
      <c r="G76" s="235"/>
      <c r="H76" s="236"/>
      <c r="I76" s="69">
        <f t="shared" si="47"/>
        <v>4.0999999999999996</v>
      </c>
      <c r="J76" s="70">
        <f>J14</f>
        <v>4.0999999999999996</v>
      </c>
      <c r="K76" s="70">
        <f>K14</f>
        <v>3.1</v>
      </c>
      <c r="L76" s="70">
        <f>L14</f>
        <v>0</v>
      </c>
      <c r="M76" s="69">
        <f t="shared" si="48"/>
        <v>0</v>
      </c>
      <c r="N76" s="70">
        <f>N14</f>
        <v>0</v>
      </c>
      <c r="O76" s="70">
        <f>O14</f>
        <v>0</v>
      </c>
      <c r="P76" s="70">
        <f>P14</f>
        <v>0</v>
      </c>
      <c r="Q76" s="69">
        <f t="shared" si="49"/>
        <v>0</v>
      </c>
      <c r="R76" s="70">
        <f>R14</f>
        <v>0</v>
      </c>
      <c r="S76" s="70">
        <f>S14</f>
        <v>0</v>
      </c>
      <c r="T76" s="70">
        <f>T14</f>
        <v>0</v>
      </c>
      <c r="U76" s="69">
        <f t="shared" si="50"/>
        <v>0</v>
      </c>
      <c r="V76" s="70">
        <f>V14</f>
        <v>0</v>
      </c>
      <c r="W76" s="70">
        <f>W14</f>
        <v>0</v>
      </c>
      <c r="X76" s="70">
        <f>X14</f>
        <v>0</v>
      </c>
    </row>
    <row r="77" spans="1:24" ht="12" thickBot="1" x14ac:dyDescent="0.25">
      <c r="A77" s="227" t="s">
        <v>29</v>
      </c>
      <c r="B77" s="228"/>
      <c r="C77" s="228"/>
      <c r="D77" s="228"/>
      <c r="E77" s="228"/>
      <c r="F77" s="228"/>
      <c r="G77" s="228"/>
      <c r="H77" s="228"/>
      <c r="I77" s="72">
        <f>L77+J77</f>
        <v>636.30000000000007</v>
      </c>
      <c r="J77" s="73">
        <f>SUM(J70:J76)</f>
        <v>414.30000000000007</v>
      </c>
      <c r="K77" s="73">
        <f>SUM(K70:K76)</f>
        <v>112.6</v>
      </c>
      <c r="L77" s="78">
        <f>SUM(L70:L76)</f>
        <v>221.99999999999997</v>
      </c>
      <c r="M77" s="72">
        <f>P77+N77</f>
        <v>802.90000000000009</v>
      </c>
      <c r="N77" s="73">
        <f>SUM(N70:N76)</f>
        <v>429.80000000000007</v>
      </c>
      <c r="O77" s="73">
        <f>SUM(O70:O76)</f>
        <v>127.3</v>
      </c>
      <c r="P77" s="73">
        <f>SUM(P70:P76)</f>
        <v>373.1</v>
      </c>
      <c r="Q77" s="72">
        <f t="shared" ref="Q77" si="52">T77+R77</f>
        <v>5653.1</v>
      </c>
      <c r="R77" s="73">
        <f>SUM(R70:R76)</f>
        <v>324.10000000000002</v>
      </c>
      <c r="S77" s="73">
        <f>SUM(S70:S76)</f>
        <v>127.3</v>
      </c>
      <c r="T77" s="73">
        <f>SUM(T70:T76)</f>
        <v>5329</v>
      </c>
      <c r="U77" s="72">
        <f t="shared" ref="U77" si="53">X77+V77</f>
        <v>15362.6</v>
      </c>
      <c r="V77" s="73">
        <f>SUM(V70:V76)</f>
        <v>324.10000000000002</v>
      </c>
      <c r="W77" s="73">
        <f>SUM(W70:W76)</f>
        <v>127.3</v>
      </c>
      <c r="X77" s="78">
        <f>SUM(X70:X76)</f>
        <v>15038.5</v>
      </c>
    </row>
    <row r="78" spans="1:24" x14ac:dyDescent="0.2">
      <c r="A78" s="112"/>
      <c r="B78" s="112"/>
      <c r="C78" s="112"/>
      <c r="D78" s="112"/>
      <c r="E78" s="112"/>
      <c r="F78" s="113"/>
      <c r="G78" s="113"/>
      <c r="H78" s="113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</row>
    <row r="79" spans="1:24" x14ac:dyDescent="0.2">
      <c r="F79" s="112"/>
      <c r="G79" s="112"/>
      <c r="H79" s="112"/>
      <c r="I79" s="114">
        <f t="shared" ref="I79:X79" si="54">I77-I69</f>
        <v>0</v>
      </c>
      <c r="J79" s="114">
        <f t="shared" si="54"/>
        <v>0</v>
      </c>
      <c r="K79" s="114">
        <f t="shared" si="54"/>
        <v>0</v>
      </c>
      <c r="L79" s="114">
        <f t="shared" si="54"/>
        <v>0</v>
      </c>
      <c r="M79" s="114">
        <f t="shared" si="54"/>
        <v>0</v>
      </c>
      <c r="N79" s="114">
        <f t="shared" si="54"/>
        <v>0</v>
      </c>
      <c r="O79" s="114">
        <f t="shared" si="54"/>
        <v>0</v>
      </c>
      <c r="P79" s="114">
        <f t="shared" si="54"/>
        <v>0</v>
      </c>
      <c r="Q79" s="114">
        <f t="shared" si="54"/>
        <v>0</v>
      </c>
      <c r="R79" s="114">
        <f t="shared" si="54"/>
        <v>0</v>
      </c>
      <c r="S79" s="114">
        <f t="shared" si="54"/>
        <v>0</v>
      </c>
      <c r="T79" s="114">
        <f t="shared" si="54"/>
        <v>0</v>
      </c>
      <c r="U79" s="114">
        <f t="shared" si="54"/>
        <v>0</v>
      </c>
      <c r="V79" s="114">
        <f t="shared" si="54"/>
        <v>0</v>
      </c>
      <c r="W79" s="114">
        <f t="shared" si="54"/>
        <v>0</v>
      </c>
      <c r="X79" s="114">
        <f t="shared" si="54"/>
        <v>0</v>
      </c>
    </row>
  </sheetData>
  <mergeCells count="160">
    <mergeCell ref="A2:X2"/>
    <mergeCell ref="U5:U7"/>
    <mergeCell ref="V5:X5"/>
    <mergeCell ref="X6:X7"/>
    <mergeCell ref="M4:P4"/>
    <mergeCell ref="E4:E7"/>
    <mergeCell ref="A3:X3"/>
    <mergeCell ref="U4:X4"/>
    <mergeCell ref="A12:A16"/>
    <mergeCell ref="B12:B16"/>
    <mergeCell ref="C11:X11"/>
    <mergeCell ref="F16:H16"/>
    <mergeCell ref="I4:L4"/>
    <mergeCell ref="J5:L5"/>
    <mergeCell ref="G4:G7"/>
    <mergeCell ref="F12:F15"/>
    <mergeCell ref="H4:H7"/>
    <mergeCell ref="B4:B7"/>
    <mergeCell ref="C12:C16"/>
    <mergeCell ref="E12:E16"/>
    <mergeCell ref="D12:D16"/>
    <mergeCell ref="C18:X18"/>
    <mergeCell ref="A19:A20"/>
    <mergeCell ref="C19:C20"/>
    <mergeCell ref="B19:B20"/>
    <mergeCell ref="D19:D20"/>
    <mergeCell ref="A75:H75"/>
    <mergeCell ref="N5:P5"/>
    <mergeCell ref="P6:P7"/>
    <mergeCell ref="G12:G15"/>
    <mergeCell ref="C4:C7"/>
    <mergeCell ref="C17:H17"/>
    <mergeCell ref="F4:F7"/>
    <mergeCell ref="Q4:T4"/>
    <mergeCell ref="Q5:Q7"/>
    <mergeCell ref="R5:T5"/>
    <mergeCell ref="A9:X9"/>
    <mergeCell ref="A4:A7"/>
    <mergeCell ref="D4:D7"/>
    <mergeCell ref="B10:X10"/>
    <mergeCell ref="A8:X8"/>
    <mergeCell ref="T6:T7"/>
    <mergeCell ref="M5:M7"/>
    <mergeCell ref="L6:L7"/>
    <mergeCell ref="I5:I7"/>
    <mergeCell ref="A36:A38"/>
    <mergeCell ref="B36:B38"/>
    <mergeCell ref="C36:C38"/>
    <mergeCell ref="D36:D38"/>
    <mergeCell ref="E36:E38"/>
    <mergeCell ref="F38:H38"/>
    <mergeCell ref="G36:G37"/>
    <mergeCell ref="F36:F37"/>
    <mergeCell ref="F20:H20"/>
    <mergeCell ref="A28:A29"/>
    <mergeCell ref="B28:B29"/>
    <mergeCell ref="C28:C29"/>
    <mergeCell ref="D28:D29"/>
    <mergeCell ref="E28:E29"/>
    <mergeCell ref="F29:H29"/>
    <mergeCell ref="A34:A35"/>
    <mergeCell ref="B25:B27"/>
    <mergeCell ref="A23:A24"/>
    <mergeCell ref="A25:A27"/>
    <mergeCell ref="E58:E61"/>
    <mergeCell ref="F27:H27"/>
    <mergeCell ref="G63:G65"/>
    <mergeCell ref="E65:E66"/>
    <mergeCell ref="E19:E20"/>
    <mergeCell ref="E34:E35"/>
    <mergeCell ref="D34:D35"/>
    <mergeCell ref="G25:G26"/>
    <mergeCell ref="D25:D27"/>
    <mergeCell ref="F25:F26"/>
    <mergeCell ref="E25:E27"/>
    <mergeCell ref="F24:H24"/>
    <mergeCell ref="B32:X32"/>
    <mergeCell ref="C34:C35"/>
    <mergeCell ref="B34:B35"/>
    <mergeCell ref="B31:H31"/>
    <mergeCell ref="F35:H35"/>
    <mergeCell ref="C33:X33"/>
    <mergeCell ref="C30:H30"/>
    <mergeCell ref="D23:D24"/>
    <mergeCell ref="C23:C24"/>
    <mergeCell ref="E23:E24"/>
    <mergeCell ref="C25:C27"/>
    <mergeCell ref="B23:B24"/>
    <mergeCell ref="A77:H77"/>
    <mergeCell ref="B43:B44"/>
    <mergeCell ref="C55:H55"/>
    <mergeCell ref="C43:C44"/>
    <mergeCell ref="D45:D46"/>
    <mergeCell ref="E45:E46"/>
    <mergeCell ref="D47:D50"/>
    <mergeCell ref="A76:H76"/>
    <mergeCell ref="A72:H72"/>
    <mergeCell ref="B57:B62"/>
    <mergeCell ref="G47:G49"/>
    <mergeCell ref="C63:C66"/>
    <mergeCell ref="F66:H66"/>
    <mergeCell ref="A57:A62"/>
    <mergeCell ref="A70:H70"/>
    <mergeCell ref="C57:C62"/>
    <mergeCell ref="B47:B50"/>
    <mergeCell ref="C47:C50"/>
    <mergeCell ref="F46:H46"/>
    <mergeCell ref="A45:A46"/>
    <mergeCell ref="A71:H71"/>
    <mergeCell ref="C56:X56"/>
    <mergeCell ref="A63:A66"/>
    <mergeCell ref="F63:F65"/>
    <mergeCell ref="D57:D62"/>
    <mergeCell ref="F57:F61"/>
    <mergeCell ref="G57:G61"/>
    <mergeCell ref="D63:D66"/>
    <mergeCell ref="A74:H74"/>
    <mergeCell ref="F40:H40"/>
    <mergeCell ref="C39:C40"/>
    <mergeCell ref="E39:E40"/>
    <mergeCell ref="A51:A54"/>
    <mergeCell ref="B51:B54"/>
    <mergeCell ref="F51:F53"/>
    <mergeCell ref="A39:A40"/>
    <mergeCell ref="B69:H69"/>
    <mergeCell ref="A67:H67"/>
    <mergeCell ref="B63:B66"/>
    <mergeCell ref="F47:F49"/>
    <mergeCell ref="E47:E48"/>
    <mergeCell ref="F62:H62"/>
    <mergeCell ref="F54:H54"/>
    <mergeCell ref="C51:C54"/>
    <mergeCell ref="A73:H73"/>
    <mergeCell ref="A68:H68"/>
    <mergeCell ref="D43:D44"/>
    <mergeCell ref="A41:A42"/>
    <mergeCell ref="S1:X1"/>
    <mergeCell ref="A21:A22"/>
    <mergeCell ref="C21:C22"/>
    <mergeCell ref="B21:B22"/>
    <mergeCell ref="D21:D22"/>
    <mergeCell ref="F22:H22"/>
    <mergeCell ref="E21:E22"/>
    <mergeCell ref="E51:E53"/>
    <mergeCell ref="B39:B40"/>
    <mergeCell ref="B41:B42"/>
    <mergeCell ref="F42:H42"/>
    <mergeCell ref="D41:D42"/>
    <mergeCell ref="B45:B46"/>
    <mergeCell ref="C45:C46"/>
    <mergeCell ref="F50:H50"/>
    <mergeCell ref="A43:A44"/>
    <mergeCell ref="G51:G53"/>
    <mergeCell ref="E41:E42"/>
    <mergeCell ref="E43:E44"/>
    <mergeCell ref="F44:H44"/>
    <mergeCell ref="D39:D40"/>
    <mergeCell ref="D51:D54"/>
    <mergeCell ref="C41:C42"/>
    <mergeCell ref="A47:A50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93" fitToHeight="4" orientation="landscape" r:id="rId1"/>
  <headerFooter alignWithMargins="0">
    <oddHeader>&amp;C&amp;P&amp;R8 programa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1 lentele</vt:lpstr>
      <vt:lpstr>'1 lentele'!Print_Area</vt:lpstr>
      <vt:lpstr>'1 lentele'!Print_Titles</vt:lpstr>
    </vt:vector>
  </TitlesOfParts>
  <Company>Silutes r. savivaldybe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Mindaugas Šatkus</dc:creator>
  <cp:lastModifiedBy>Evelina Valaityte</cp:lastModifiedBy>
  <cp:lastPrinted>2017-11-29T07:25:22Z</cp:lastPrinted>
  <dcterms:created xsi:type="dcterms:W3CDTF">2005-07-20T12:43:59Z</dcterms:created>
  <dcterms:modified xsi:type="dcterms:W3CDTF">2018-10-15T12:36:32Z</dcterms:modified>
</cp:coreProperties>
</file>