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195" windowHeight="8220"/>
  </bookViews>
  <sheets>
    <sheet name="Priedas" sheetId="1" r:id="rId1"/>
  </sheets>
  <definedNames>
    <definedName name="_xlnm.Print_Titles" localSheetId="0">Priedas!$7:$9</definedName>
  </definedNames>
  <calcPr calcId="145621"/>
</workbook>
</file>

<file path=xl/calcChain.xml><?xml version="1.0" encoding="utf-8"?>
<calcChain xmlns="http://schemas.openxmlformats.org/spreadsheetml/2006/main">
  <c r="K42" i="1" l="1"/>
  <c r="C43" i="1"/>
  <c r="I111" i="1" l="1"/>
  <c r="E111" i="1"/>
  <c r="D111" i="1"/>
  <c r="I113" i="1"/>
  <c r="E113" i="1"/>
  <c r="D113" i="1"/>
  <c r="K61" i="1"/>
  <c r="N126" i="1"/>
  <c r="N128" i="1"/>
  <c r="C128" i="1" s="1"/>
  <c r="C129" i="1"/>
  <c r="C62" i="1"/>
  <c r="H111" i="1" l="1"/>
  <c r="P113" i="1"/>
  <c r="N113" i="1"/>
  <c r="H113" i="1"/>
  <c r="C115" i="1"/>
  <c r="P122" i="1" l="1"/>
  <c r="P121" i="1" s="1"/>
  <c r="N92" i="1" l="1"/>
  <c r="N88" i="1"/>
  <c r="C92" i="1" l="1"/>
  <c r="C93" i="1"/>
  <c r="C90" i="1"/>
  <c r="P81" i="1" l="1"/>
  <c r="E118" i="1"/>
  <c r="I118" i="1"/>
  <c r="D118" i="1"/>
  <c r="N106" i="1"/>
  <c r="J106" i="1"/>
  <c r="C110" i="1"/>
  <c r="N81" i="1" l="1"/>
  <c r="E81" i="1"/>
  <c r="D81" i="1"/>
  <c r="E40" i="1"/>
  <c r="D40" i="1"/>
  <c r="E32" i="1"/>
  <c r="D32" i="1"/>
  <c r="E22" i="1"/>
  <c r="D22" i="1"/>
  <c r="P106" i="1" l="1"/>
  <c r="C109" i="1"/>
  <c r="N140" i="1" l="1"/>
  <c r="P83" i="1" l="1"/>
  <c r="N83" i="1"/>
  <c r="C85" i="1"/>
  <c r="C123" i="1" l="1"/>
  <c r="C122" i="1"/>
  <c r="H148" i="1" l="1"/>
  <c r="N148" i="1"/>
  <c r="E136" i="1"/>
  <c r="E134" i="1" s="1"/>
  <c r="G136" i="1"/>
  <c r="G134" i="1" s="1"/>
  <c r="G132" i="1" s="1"/>
  <c r="G126" i="1" s="1"/>
  <c r="G152" i="1" s="1"/>
  <c r="H136" i="1"/>
  <c r="H134" i="1" s="1"/>
  <c r="I136" i="1"/>
  <c r="I134" i="1" s="1"/>
  <c r="I132" i="1" s="1"/>
  <c r="I126" i="1" s="1"/>
  <c r="L136" i="1"/>
  <c r="L134" i="1" s="1"/>
  <c r="L132" i="1" s="1"/>
  <c r="L126" i="1" s="1"/>
  <c r="M136" i="1"/>
  <c r="M134" i="1" s="1"/>
  <c r="M132" i="1" s="1"/>
  <c r="M126" i="1" s="1"/>
  <c r="N136" i="1"/>
  <c r="N134" i="1" s="1"/>
  <c r="O136" i="1"/>
  <c r="O134" i="1" s="1"/>
  <c r="P136" i="1"/>
  <c r="P134" i="1" s="1"/>
  <c r="P132" i="1" s="1"/>
  <c r="P126" i="1" s="1"/>
  <c r="D136" i="1"/>
  <c r="D134" i="1" s="1"/>
  <c r="E130" i="1"/>
  <c r="D130" i="1"/>
  <c r="C135" i="1"/>
  <c r="C138" i="1"/>
  <c r="C147" i="1"/>
  <c r="C145" i="1"/>
  <c r="C144" i="1"/>
  <c r="O140" i="1"/>
  <c r="E140" i="1"/>
  <c r="D140" i="1"/>
  <c r="C139" i="1"/>
  <c r="N118" i="1"/>
  <c r="C120" i="1"/>
  <c r="N111" i="1" l="1"/>
  <c r="N132" i="1"/>
  <c r="H132" i="1"/>
  <c r="H126" i="1" s="1"/>
  <c r="C136" i="1"/>
  <c r="N98" i="1"/>
  <c r="C102" i="1"/>
  <c r="E98" i="1"/>
  <c r="D98" i="1"/>
  <c r="P98" i="1"/>
  <c r="P94" i="1" s="1"/>
  <c r="C103" i="1"/>
  <c r="L96" i="1"/>
  <c r="L94" i="1" s="1"/>
  <c r="E96" i="1"/>
  <c r="F96" i="1"/>
  <c r="F94" i="1" s="1"/>
  <c r="F152" i="1" s="1"/>
  <c r="D96" i="1"/>
  <c r="O88" i="1"/>
  <c r="O86" i="1" s="1"/>
  <c r="N74" i="1"/>
  <c r="N10" i="1" s="1"/>
  <c r="E74" i="1"/>
  <c r="D74" i="1"/>
  <c r="C77" i="1"/>
  <c r="P74" i="1"/>
  <c r="P10" i="1" s="1"/>
  <c r="D94" i="1" l="1"/>
  <c r="E94" i="1"/>
  <c r="E116" i="1" l="1"/>
  <c r="H116" i="1"/>
  <c r="H152" i="1" s="1"/>
  <c r="I116" i="1"/>
  <c r="I152" i="1" s="1"/>
  <c r="L116" i="1"/>
  <c r="L111" i="1" s="1"/>
  <c r="L152" i="1" s="1"/>
  <c r="M116" i="1"/>
  <c r="M111" i="1" s="1"/>
  <c r="M152" i="1" s="1"/>
  <c r="D116" i="1"/>
  <c r="E72" i="1"/>
  <c r="D72" i="1"/>
  <c r="C73" i="1"/>
  <c r="E70" i="1"/>
  <c r="D70" i="1"/>
  <c r="C71" i="1"/>
  <c r="E68" i="1"/>
  <c r="D68" i="1"/>
  <c r="C69" i="1"/>
  <c r="E66" i="1"/>
  <c r="D66" i="1"/>
  <c r="C72" i="1" l="1"/>
  <c r="C70" i="1"/>
  <c r="C68" i="1"/>
  <c r="C66" i="1"/>
  <c r="C67" i="1"/>
  <c r="E64" i="1" l="1"/>
  <c r="D64" i="1"/>
  <c r="E61" i="1"/>
  <c r="D61" i="1"/>
  <c r="C63" i="1"/>
  <c r="E59" i="1"/>
  <c r="D59" i="1"/>
  <c r="E51" i="1"/>
  <c r="D51" i="1"/>
  <c r="C52" i="1"/>
  <c r="E49" i="1"/>
  <c r="D49" i="1"/>
  <c r="C50" i="1"/>
  <c r="E47" i="1"/>
  <c r="D47" i="1"/>
  <c r="C48" i="1"/>
  <c r="E45" i="1"/>
  <c r="D45" i="1"/>
  <c r="C46" i="1"/>
  <c r="E57" i="1"/>
  <c r="D57" i="1"/>
  <c r="E53" i="1"/>
  <c r="D53" i="1"/>
  <c r="C54" i="1"/>
  <c r="E36" i="1"/>
  <c r="D36" i="1"/>
  <c r="C61" i="1" l="1"/>
  <c r="C51" i="1"/>
  <c r="C49" i="1"/>
  <c r="C47" i="1"/>
  <c r="C45" i="1"/>
  <c r="C53" i="1"/>
  <c r="E30" i="1"/>
  <c r="D30" i="1"/>
  <c r="C31" i="1"/>
  <c r="E28" i="1"/>
  <c r="D28" i="1"/>
  <c r="C29" i="1"/>
  <c r="E26" i="1"/>
  <c r="D26" i="1"/>
  <c r="E24" i="1"/>
  <c r="D24" i="1"/>
  <c r="C25" i="1"/>
  <c r="E16" i="1"/>
  <c r="D16" i="1"/>
  <c r="E14" i="1"/>
  <c r="D14" i="1"/>
  <c r="C15" i="1"/>
  <c r="C14" i="1" l="1"/>
  <c r="C24" i="1"/>
  <c r="C30" i="1"/>
  <c r="C28" i="1"/>
  <c r="C65" i="1"/>
  <c r="C57" i="1"/>
  <c r="C58" i="1"/>
  <c r="C16" i="1"/>
  <c r="C17" i="1"/>
  <c r="C64" i="1" l="1"/>
  <c r="C146" i="1"/>
  <c r="C113" i="1"/>
  <c r="C114" i="1"/>
  <c r="O98" i="1" l="1"/>
  <c r="O94" i="1" s="1"/>
  <c r="O152" i="1" s="1"/>
  <c r="C101" i="1"/>
  <c r="O148" i="1"/>
  <c r="O132" i="1" s="1"/>
  <c r="O126" i="1" s="1"/>
  <c r="E148" i="1"/>
  <c r="E132" i="1" s="1"/>
  <c r="E126" i="1" s="1"/>
  <c r="D148" i="1"/>
  <c r="D132" i="1" s="1"/>
  <c r="D126" i="1" s="1"/>
  <c r="C150" i="1"/>
  <c r="C151" i="1"/>
  <c r="P124" i="1"/>
  <c r="P88" i="1"/>
  <c r="N86" i="1"/>
  <c r="K88" i="1"/>
  <c r="K86" i="1" s="1"/>
  <c r="J88" i="1"/>
  <c r="E88" i="1"/>
  <c r="D88" i="1"/>
  <c r="C148" i="1" l="1"/>
  <c r="P79" i="1"/>
  <c r="N96" i="1"/>
  <c r="N94" i="1" s="1"/>
  <c r="C82" i="1" l="1"/>
  <c r="E55" i="1"/>
  <c r="D55" i="1"/>
  <c r="E42" i="1"/>
  <c r="D42" i="1"/>
  <c r="C44" i="1"/>
  <c r="C41" i="1"/>
  <c r="E38" i="1"/>
  <c r="D38" i="1"/>
  <c r="C37" i="1"/>
  <c r="E34" i="1"/>
  <c r="D34" i="1"/>
  <c r="C35" i="1"/>
  <c r="C33" i="1"/>
  <c r="E20" i="1"/>
  <c r="D20" i="1"/>
  <c r="E18" i="1"/>
  <c r="D18" i="1"/>
  <c r="E12" i="1"/>
  <c r="D12" i="1"/>
  <c r="D10" i="1" l="1"/>
  <c r="E10" i="1"/>
  <c r="C36" i="1"/>
  <c r="C34" i="1"/>
  <c r="C130" i="1" l="1"/>
  <c r="C131" i="1"/>
  <c r="C78" i="1" l="1"/>
  <c r="C124" i="1" l="1"/>
  <c r="C125" i="1"/>
  <c r="C121" i="1" l="1"/>
  <c r="C117" i="1"/>
  <c r="C116" i="1" l="1"/>
  <c r="C97" i="1" l="1"/>
  <c r="E86" i="1"/>
  <c r="J86" i="1"/>
  <c r="P86" i="1"/>
  <c r="D86" i="1"/>
  <c r="N79" i="1"/>
  <c r="E79" i="1"/>
  <c r="E152" i="1" s="1"/>
  <c r="D79" i="1"/>
  <c r="D152" i="1" s="1"/>
  <c r="C39" i="1"/>
  <c r="C96" i="1" l="1"/>
  <c r="C38" i="1"/>
  <c r="C22" i="1"/>
  <c r="C23" i="1"/>
  <c r="C26" i="1"/>
  <c r="C27" i="1"/>
  <c r="P118" i="1" l="1"/>
  <c r="P111" i="1" s="1"/>
  <c r="C119" i="1"/>
  <c r="C12" i="1"/>
  <c r="C13" i="1"/>
  <c r="C81" i="1"/>
  <c r="C142" i="1"/>
  <c r="N104" i="1"/>
  <c r="N152" i="1" s="1"/>
  <c r="P104" i="1"/>
  <c r="J104" i="1"/>
  <c r="J152" i="1" s="1"/>
  <c r="C88" i="1"/>
  <c r="C91" i="1"/>
  <c r="C76" i="1"/>
  <c r="C59" i="1"/>
  <c r="C32" i="1"/>
  <c r="C60" i="1"/>
  <c r="C56" i="1"/>
  <c r="C19" i="1"/>
  <c r="C21" i="1"/>
  <c r="C143" i="1"/>
  <c r="C134" i="1"/>
  <c r="C107" i="1"/>
  <c r="C108" i="1"/>
  <c r="C100" i="1"/>
  <c r="C89" i="1"/>
  <c r="C84" i="1"/>
  <c r="C75" i="1"/>
  <c r="C40" i="1"/>
  <c r="C18" i="1"/>
  <c r="P152" i="1" l="1"/>
  <c r="C83" i="1"/>
  <c r="C118" i="1"/>
  <c r="C55" i="1"/>
  <c r="C106" i="1"/>
  <c r="C140" i="1"/>
  <c r="C104" i="1"/>
  <c r="C86" i="1"/>
  <c r="C20" i="1"/>
  <c r="C74" i="1"/>
  <c r="C98" i="1"/>
  <c r="C94" i="1" l="1"/>
  <c r="C79" i="1"/>
  <c r="C132" i="1"/>
  <c r="C111" i="1"/>
  <c r="C126" i="1" l="1"/>
  <c r="C42" i="1" l="1"/>
  <c r="K10" i="1"/>
  <c r="K152" i="1" s="1"/>
  <c r="C152" i="1" s="1"/>
  <c r="C10" i="1" l="1"/>
</calcChain>
</file>

<file path=xl/sharedStrings.xml><?xml version="1.0" encoding="utf-8"?>
<sst xmlns="http://schemas.openxmlformats.org/spreadsheetml/2006/main" count="217" uniqueCount="100">
  <si>
    <t>Įstaigų pavadinimas</t>
  </si>
  <si>
    <t>Funkcinės klasifikacijos kodas</t>
  </si>
  <si>
    <t>Iš viso:</t>
  </si>
  <si>
    <t>Turto įsigijimas</t>
  </si>
  <si>
    <t>1. Žinių visuomenės plėtros programa</t>
  </si>
  <si>
    <t>09.</t>
  </si>
  <si>
    <t>Iš jos:</t>
  </si>
  <si>
    <t>9. Savivaldybės valdymo ir pagrindinių funkcijų vykdymo programa</t>
  </si>
  <si>
    <t>Savivaldybės administracija</t>
  </si>
  <si>
    <t>01.</t>
  </si>
  <si>
    <t>5. Socialinės paramos programa</t>
  </si>
  <si>
    <t>10.</t>
  </si>
  <si>
    <t>05.</t>
  </si>
  <si>
    <t>3. Aplinkos apsaugos programa</t>
  </si>
  <si>
    <t>BIUDŽETO ASIGNAVIMŲ PAKEITIMAI, ATSIŽVELGIANT Į ĮSTAIGŲ PRAŠYMUS IR STRATEGINIO VEIKLOS PLANO PROGRAMŲ PAKEITIMUS</t>
  </si>
  <si>
    <t xml:space="preserve">Klaipėdos rajono savivaldybės </t>
  </si>
  <si>
    <t>6. Susisiekimo ir inžinerinės infrastruktūros plėtros programa</t>
  </si>
  <si>
    <t>06.</t>
  </si>
  <si>
    <t>04.</t>
  </si>
  <si>
    <t>Darbo užmokestis</t>
  </si>
  <si>
    <t>Socialinio draudimo įmokos</t>
  </si>
  <si>
    <t>2. Ekonominio konkurencingumo didinimo programa</t>
  </si>
  <si>
    <t xml:space="preserve">Iš jų:  </t>
  </si>
  <si>
    <t>tūkst. eurų</t>
  </si>
  <si>
    <t>Nr. T11-</t>
  </si>
  <si>
    <t>Socialinė parama</t>
  </si>
  <si>
    <t>Klaipėdos rajono turizmo informacijos centras</t>
  </si>
  <si>
    <t>Slengių mokykla-daugiafunkcis centras</t>
  </si>
  <si>
    <t>Transporto išlaikymas</t>
  </si>
  <si>
    <t>Endriejavo pagrindinė mokyla</t>
  </si>
  <si>
    <t>Materialiojo turto paprast. remontas</t>
  </si>
  <si>
    <t>Dovilų lopšelis-darželis ,,Kregždutė"</t>
  </si>
  <si>
    <t>Kretingalės pagrindinė mokykla</t>
  </si>
  <si>
    <t>Gyvenamųjų vietovių viešasis ūkis</t>
  </si>
  <si>
    <t>iš jų:</t>
  </si>
  <si>
    <t>7. Kultūros paveldo puoselėjimo ir kultūros paslaugų plėtros programa</t>
  </si>
  <si>
    <t>08.</t>
  </si>
  <si>
    <t>Kvalifikacijos kėlimas</t>
  </si>
  <si>
    <t>Gargždų ,,Vaivorykštės" gimnazija</t>
  </si>
  <si>
    <t>Gargždų ,,Minijos" progimnazija</t>
  </si>
  <si>
    <t>Šiūparių mokykla-daugiafunkcis centras</t>
  </si>
  <si>
    <t xml:space="preserve">Kitų prekių ir paslaugų įsigijimo išlaidos </t>
  </si>
  <si>
    <t>Lapių pagrindinė mokykla</t>
  </si>
  <si>
    <t>Dovilų etninės kultūros centras</t>
  </si>
  <si>
    <t>8. Kūno kultūros ir sporto plėtros programa</t>
  </si>
  <si>
    <t>Gargždų ,,Kranto" pagrindinė mokykla</t>
  </si>
  <si>
    <t>Dituvos pagrindinė mokykla</t>
  </si>
  <si>
    <t>Plikių Ievos Labutytės pagrindinė mokykla</t>
  </si>
  <si>
    <t>Vėžaičių pagrindinė mokykla</t>
  </si>
  <si>
    <t>Gargždų lopšelis-darželis ,,Naminukas"</t>
  </si>
  <si>
    <t>Komandiruočių išlaidos</t>
  </si>
  <si>
    <t xml:space="preserve"> priedas </t>
  </si>
  <si>
    <t>Gargždų krašto muziejus</t>
  </si>
  <si>
    <t>07.</t>
  </si>
  <si>
    <t>Veiviržėnų Jurgio Šaulio gimnazija</t>
  </si>
  <si>
    <t>Vėžaičių lopšelis-darželis</t>
  </si>
  <si>
    <t>Priekulės Ievos Simonaitytės gimnazija</t>
  </si>
  <si>
    <t>Agluonėnų pagrindinė mokykla</t>
  </si>
  <si>
    <t>Dovilų pagrindinė mokykla</t>
  </si>
  <si>
    <t>Ketvergių pagrindinė mokykla</t>
  </si>
  <si>
    <t>Kvietinių lopšelis-darželis</t>
  </si>
  <si>
    <t>Drevernos lopšelis-darželis</t>
  </si>
  <si>
    <t>Gargždų lopšelis-darželis ,,Ąžuoliukas"</t>
  </si>
  <si>
    <t>Gargždų lopšelis-darželis ,,Gintarėlis"</t>
  </si>
  <si>
    <t>Gargždų lopšelis-darželis ,,Saulutė"</t>
  </si>
  <si>
    <t>Agluonėnų lopšelis-darželis ,,Nykštukas"</t>
  </si>
  <si>
    <t>Kretingalės lopšelis-darželis</t>
  </si>
  <si>
    <t>Gargždų muzikos mokykla</t>
  </si>
  <si>
    <t>iš jų: mokytojų, dirbančių pagal neformaliojo vaikų švietimo (išskyrus ikimokyklinio ir priešmokyklinio ugdymo) programas savivaldybių mokyklose, kurios yra priskirtos Lietuvos Respublikos švietimo įstatymo 41 straipsnio 13 dalies 2 punkte nurodytoms mokyklų grupėms ir kurių teisinė forma yra biudžetinė įstaiga, darbo apmokėjimui 2019 metais (VBD)</t>
  </si>
  <si>
    <t>Priekulės muzikos mokykla</t>
  </si>
  <si>
    <t>Gargždų sporto mokykla</t>
  </si>
  <si>
    <t>Gargždų vaikų ir jaunimo laisvalaikio centras</t>
  </si>
  <si>
    <t>Komunalinių paslaugų įsigijimo išlaidos</t>
  </si>
  <si>
    <t>iš jų: savivaldybės lėšos (SB)</t>
  </si>
  <si>
    <t xml:space="preserve"> speciali tikslinė dotacija mokymo reikmėms finansuoti (ML)</t>
  </si>
  <si>
    <t>iš jų: speciali tikslinė dotacija mokymo reikmėms finansuoti (ML)</t>
  </si>
  <si>
    <t>Priekulės socialinių paslaugų centras</t>
  </si>
  <si>
    <t>iš jų: lėšos už paslaugas ir nuomą (S)</t>
  </si>
  <si>
    <t>Medikamentų išlaidos</t>
  </si>
  <si>
    <t>Valstybės biudžeto dotacija pagal 2014-2020 metų ES fondų investicijų veiksmų programas įgyvendinamų projektų nuosavam indėliui užtikrinti (VBD)</t>
  </si>
  <si>
    <t>Dotacija savivaldybėms iš Europos Sąjungos, kitos tarptautinės finansinės paramos ir bendrojo finansavimo lėšos (ES)</t>
  </si>
  <si>
    <t xml:space="preserve"> lėšos už paslaugas ir nuomą (S)</t>
  </si>
  <si>
    <t>02.</t>
  </si>
  <si>
    <t>Ryšių paslaugų įsigijimo išlaidos</t>
  </si>
  <si>
    <t>Savivaldybės taryba (savivaldybės lėšos)</t>
  </si>
  <si>
    <t>Kontrolės ir audito tarnyba</t>
  </si>
  <si>
    <t>Sporto centras</t>
  </si>
  <si>
    <t xml:space="preserve"> iš jų: speciali tikslinė dotacija mokymo reikmėms finansuoti (ML)</t>
  </si>
  <si>
    <t>iš jų:  speciali tikslinė dotacija mokymo reikmėms finansuoti (ML)</t>
  </si>
  <si>
    <t>savivaldybės lėšos (SB)</t>
  </si>
  <si>
    <t>valstybinėms funkcijoms (VBD)</t>
  </si>
  <si>
    <t xml:space="preserve"> savivaldybės lėšos (SB)</t>
  </si>
  <si>
    <t>valstybės biudžeto dotacija vietinės reikšmės keliams (gatvėms) tiesti, taisyti, prižiūrėti ir saugaus eismo sąlygoms užtikrinti (KPPP)</t>
  </si>
  <si>
    <t>Aplinkos apsaugos rėmimo specialioji programa (AA)</t>
  </si>
  <si>
    <t>4. Sveikatos apsaugos programa</t>
  </si>
  <si>
    <t>iš jų: aplinkos apsaugos rėmimo specialioji programa (AA)</t>
  </si>
  <si>
    <t>Speciali tikslinė dotacija mokymo reikmėms finansuoti (ML)</t>
  </si>
  <si>
    <t>Priešgaisrinė tarnyba</t>
  </si>
  <si>
    <t>03.</t>
  </si>
  <si>
    <t xml:space="preserve">tarybos 2019-10-31 sprendimo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</si>
</sst>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#,##0.000"/>
  </numFmts>
  <fonts count="10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7"/>
      <name val="Arial"/>
      <family val="2"/>
      <charset val="186"/>
    </font>
    <font>
      <sz val="7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</font>
    <font>
      <sz val="6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5" fontId="0" fillId="0" borderId="0" xfId="0" applyNumberFormat="1"/>
    <xf numFmtId="3" fontId="7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166" fontId="1" fillId="0" borderId="1" xfId="0" applyNumberFormat="1" applyFont="1" applyBorder="1"/>
    <xf numFmtId="166" fontId="7" fillId="0" borderId="1" xfId="0" applyNumberFormat="1" applyFont="1" applyBorder="1"/>
    <xf numFmtId="0" fontId="1" fillId="0" borderId="2" xfId="0" applyFont="1" applyBorder="1" applyAlignment="1">
      <alignment horizontal="right" wrapText="1"/>
    </xf>
    <xf numFmtId="167" fontId="1" fillId="0" borderId="1" xfId="0" applyNumberFormat="1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/>
    </xf>
    <xf numFmtId="167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4" xfId="0" applyFont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0" fillId="0" borderId="6" xfId="0" applyBorder="1"/>
    <xf numFmtId="164" fontId="2" fillId="0" borderId="6" xfId="0" applyNumberFormat="1" applyFont="1" applyBorder="1"/>
    <xf numFmtId="0" fontId="0" fillId="0" borderId="7" xfId="0" applyBorder="1"/>
    <xf numFmtId="0" fontId="0" fillId="0" borderId="0" xfId="0" applyFill="1"/>
    <xf numFmtId="4" fontId="1" fillId="0" borderId="1" xfId="0" applyNumberFormat="1" applyFont="1" applyBorder="1"/>
    <xf numFmtId="4" fontId="7" fillId="0" borderId="1" xfId="0" applyNumberFormat="1" applyFont="1" applyBorder="1"/>
    <xf numFmtId="166" fontId="7" fillId="0" borderId="1" xfId="0" applyNumberFormat="1" applyFont="1" applyFill="1" applyBorder="1"/>
    <xf numFmtId="166" fontId="1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Fill="1" applyBorder="1"/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7" fontId="1" fillId="0" borderId="1" xfId="0" applyNumberFormat="1" applyFont="1" applyFill="1" applyBorder="1"/>
    <xf numFmtId="167" fontId="7" fillId="0" borderId="1" xfId="0" applyNumberFormat="1" applyFont="1" applyFill="1" applyBorder="1"/>
    <xf numFmtId="0" fontId="8" fillId="0" borderId="1" xfId="0" applyFont="1" applyFill="1" applyBorder="1" applyAlignment="1">
      <alignment horizontal="right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zoomScale="125" zoomScaleNormal="125" workbookViewId="0">
      <selection activeCell="T9" sqref="T9"/>
    </sheetView>
  </sheetViews>
  <sheetFormatPr defaultRowHeight="12.75" x14ac:dyDescent="0.2"/>
  <cols>
    <col min="1" max="1" width="31.42578125" customWidth="1"/>
    <col min="2" max="3" width="5.85546875" customWidth="1"/>
    <col min="4" max="4" width="6.42578125" customWidth="1"/>
    <col min="5" max="5" width="5.42578125" customWidth="1"/>
    <col min="6" max="7" width="4.85546875" customWidth="1"/>
    <col min="8" max="10" width="6.42578125" customWidth="1"/>
    <col min="11" max="11" width="7.140625" customWidth="1"/>
    <col min="12" max="12" width="6.42578125" customWidth="1"/>
    <col min="13" max="13" width="5.42578125" customWidth="1"/>
    <col min="14" max="14" width="7.28515625" customWidth="1"/>
    <col min="15" max="15" width="6" customWidth="1"/>
    <col min="16" max="16" width="6.85546875" customWidth="1"/>
  </cols>
  <sheetData>
    <row r="1" spans="1:19" x14ac:dyDescent="0.2">
      <c r="A1" s="26"/>
      <c r="C1" s="44"/>
      <c r="D1" s="44"/>
      <c r="E1" s="44"/>
      <c r="F1" s="44"/>
      <c r="G1" s="44"/>
      <c r="M1" t="s">
        <v>15</v>
      </c>
    </row>
    <row r="2" spans="1:19" x14ac:dyDescent="0.2">
      <c r="M2" t="s">
        <v>99</v>
      </c>
    </row>
    <row r="3" spans="1:19" x14ac:dyDescent="0.2">
      <c r="M3" t="s">
        <v>24</v>
      </c>
    </row>
    <row r="4" spans="1:19" x14ac:dyDescent="0.2">
      <c r="P4" s="9" t="s">
        <v>51</v>
      </c>
    </row>
    <row r="5" spans="1:19" ht="12.75" customHeight="1" x14ac:dyDescent="0.2">
      <c r="A5" s="64" t="s">
        <v>14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x14ac:dyDescent="0.2">
      <c r="N6" s="63" t="s">
        <v>23</v>
      </c>
      <c r="O6" s="63"/>
      <c r="P6" s="63"/>
    </row>
    <row r="7" spans="1:19" ht="13.5" customHeight="1" x14ac:dyDescent="0.2">
      <c r="A7" s="65" t="s">
        <v>0</v>
      </c>
      <c r="B7" s="68" t="s">
        <v>1</v>
      </c>
      <c r="C7" s="71" t="s">
        <v>2</v>
      </c>
      <c r="D7" s="60" t="s">
        <v>19</v>
      </c>
      <c r="E7" s="60" t="s">
        <v>20</v>
      </c>
      <c r="F7" s="60" t="s">
        <v>78</v>
      </c>
      <c r="G7" s="60" t="s">
        <v>83</v>
      </c>
      <c r="H7" s="60" t="s">
        <v>28</v>
      </c>
      <c r="I7" s="60" t="s">
        <v>50</v>
      </c>
      <c r="J7" s="60" t="s">
        <v>33</v>
      </c>
      <c r="K7" s="60" t="s">
        <v>30</v>
      </c>
      <c r="L7" s="60" t="s">
        <v>37</v>
      </c>
      <c r="M7" s="60" t="s">
        <v>72</v>
      </c>
      <c r="N7" s="60" t="s">
        <v>41</v>
      </c>
      <c r="O7" s="60" t="s">
        <v>25</v>
      </c>
      <c r="P7" s="60" t="s">
        <v>3</v>
      </c>
    </row>
    <row r="8" spans="1:19" ht="11.25" customHeight="1" x14ac:dyDescent="0.2">
      <c r="A8" s="66"/>
      <c r="B8" s="69"/>
      <c r="C8" s="72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9" ht="46.5" customHeight="1" x14ac:dyDescent="0.2">
      <c r="A9" s="67"/>
      <c r="B9" s="70"/>
      <c r="C9" s="73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9" x14ac:dyDescent="0.2">
      <c r="A10" s="11" t="s">
        <v>4</v>
      </c>
      <c r="B10" s="2"/>
      <c r="C10" s="47">
        <f>SUM(D10:P10)</f>
        <v>224.29999999999998</v>
      </c>
      <c r="D10" s="49">
        <f>SUM(D12+D18+D20+D22+D26+D32+D38+D40+D55+D59+D74+D34+D36+D42+D16+D57+D64+D14+D24+D28+D30+D45+D47+D49+D51+D53+D61+D66+D68+D70+D72)</f>
        <v>264.5</v>
      </c>
      <c r="E10" s="58">
        <f t="shared" ref="E10:P10" si="0">SUM(E12+E18+E20+E22+E26+E32+E38+E40+E55+E59+E74+E34+E36+E42+E16+E57+E64+E14+E24+E28+E30+E45+E47+E49+E51+E53+E61+E66+E68+E70+E72)</f>
        <v>3.8049999999999988</v>
      </c>
      <c r="F10" s="58"/>
      <c r="G10" s="58"/>
      <c r="H10" s="58"/>
      <c r="I10" s="58"/>
      <c r="J10" s="58"/>
      <c r="K10" s="47">
        <f t="shared" si="0"/>
        <v>3.9000000000000004</v>
      </c>
      <c r="L10" s="58"/>
      <c r="M10" s="58"/>
      <c r="N10" s="58">
        <f t="shared" si="0"/>
        <v>-48.705000000000005</v>
      </c>
      <c r="O10" s="49"/>
      <c r="P10" s="47">
        <f t="shared" si="0"/>
        <v>0.8</v>
      </c>
      <c r="S10" s="22"/>
    </row>
    <row r="11" spans="1:19" x14ac:dyDescent="0.2">
      <c r="A11" s="18" t="s">
        <v>6</v>
      </c>
      <c r="B11" s="2"/>
      <c r="C11" s="28"/>
      <c r="D11" s="46"/>
      <c r="E11" s="46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9" x14ac:dyDescent="0.2">
      <c r="A12" s="15" t="s">
        <v>38</v>
      </c>
      <c r="B12" s="4" t="s">
        <v>5</v>
      </c>
      <c r="C12" s="27">
        <f t="shared" ref="C12:C44" si="1">SUM(D12:P12)</f>
        <v>10.3</v>
      </c>
      <c r="D12" s="45">
        <f>SUM(D13)</f>
        <v>10.15</v>
      </c>
      <c r="E12" s="45">
        <f>SUM(E13)</f>
        <v>0.15</v>
      </c>
      <c r="F12" s="23"/>
      <c r="G12" s="23"/>
      <c r="H12" s="23"/>
      <c r="I12" s="23"/>
      <c r="J12" s="23"/>
      <c r="K12" s="27"/>
      <c r="L12" s="27"/>
      <c r="M12" s="27"/>
      <c r="N12" s="27"/>
      <c r="O12" s="23"/>
      <c r="P12" s="27"/>
    </row>
    <row r="13" spans="1:19" ht="23.25" customHeight="1" x14ac:dyDescent="0.2">
      <c r="A13" s="29" t="s">
        <v>75</v>
      </c>
      <c r="B13" s="4"/>
      <c r="C13" s="27">
        <f t="shared" si="1"/>
        <v>10.3</v>
      </c>
      <c r="D13" s="45">
        <v>10.15</v>
      </c>
      <c r="E13" s="45">
        <v>0.15</v>
      </c>
      <c r="F13" s="23"/>
      <c r="G13" s="23"/>
      <c r="H13" s="23"/>
      <c r="I13" s="23"/>
      <c r="J13" s="23"/>
      <c r="K13" s="27"/>
      <c r="L13" s="23"/>
      <c r="M13" s="23"/>
      <c r="N13" s="27"/>
      <c r="O13" s="23"/>
      <c r="P13" s="27"/>
    </row>
    <row r="14" spans="1:19" ht="13.5" customHeight="1" x14ac:dyDescent="0.2">
      <c r="A14" s="21" t="s">
        <v>56</v>
      </c>
      <c r="B14" s="4" t="s">
        <v>5</v>
      </c>
      <c r="C14" s="27">
        <f t="shared" si="1"/>
        <v>23.9</v>
      </c>
      <c r="D14" s="45">
        <f>SUM(D15)</f>
        <v>23.56</v>
      </c>
      <c r="E14" s="45">
        <f>SUM(E15)</f>
        <v>0.34</v>
      </c>
      <c r="F14" s="23"/>
      <c r="G14" s="23"/>
      <c r="H14" s="23"/>
      <c r="I14" s="23"/>
      <c r="J14" s="23"/>
      <c r="K14" s="27"/>
      <c r="L14" s="23"/>
      <c r="M14" s="23"/>
      <c r="N14" s="27"/>
      <c r="O14" s="23"/>
      <c r="P14" s="27"/>
    </row>
    <row r="15" spans="1:19" ht="23.25" customHeight="1" x14ac:dyDescent="0.2">
      <c r="A15" s="29" t="s">
        <v>75</v>
      </c>
      <c r="B15" s="4"/>
      <c r="C15" s="27">
        <f t="shared" si="1"/>
        <v>23.9</v>
      </c>
      <c r="D15" s="45">
        <v>23.56</v>
      </c>
      <c r="E15" s="45">
        <v>0.34</v>
      </c>
      <c r="F15" s="23"/>
      <c r="G15" s="23"/>
      <c r="H15" s="23"/>
      <c r="I15" s="23"/>
      <c r="J15" s="23"/>
      <c r="K15" s="27"/>
      <c r="L15" s="23"/>
      <c r="M15" s="23"/>
      <c r="N15" s="27"/>
      <c r="O15" s="23"/>
      <c r="P15" s="27"/>
    </row>
    <row r="16" spans="1:19" ht="13.5" customHeight="1" x14ac:dyDescent="0.2">
      <c r="A16" s="21" t="s">
        <v>54</v>
      </c>
      <c r="B16" s="4" t="s">
        <v>5</v>
      </c>
      <c r="C16" s="27">
        <f t="shared" si="1"/>
        <v>5.7</v>
      </c>
      <c r="D16" s="45">
        <f>SUM(D17)</f>
        <v>5.62</v>
      </c>
      <c r="E16" s="45">
        <f>SUM(E17)</f>
        <v>0.08</v>
      </c>
      <c r="F16" s="23"/>
      <c r="G16" s="23"/>
      <c r="H16" s="23"/>
      <c r="I16" s="23"/>
      <c r="J16" s="23"/>
      <c r="K16" s="27"/>
      <c r="L16" s="23"/>
      <c r="M16" s="23"/>
      <c r="N16" s="27"/>
      <c r="O16" s="23"/>
      <c r="P16" s="27"/>
    </row>
    <row r="17" spans="1:16" ht="25.5" customHeight="1" x14ac:dyDescent="0.2">
      <c r="A17" s="29" t="s">
        <v>75</v>
      </c>
      <c r="B17" s="4"/>
      <c r="C17" s="27">
        <f t="shared" si="1"/>
        <v>5.7</v>
      </c>
      <c r="D17" s="45">
        <v>5.62</v>
      </c>
      <c r="E17" s="45">
        <v>0.08</v>
      </c>
      <c r="F17" s="23"/>
      <c r="G17" s="23"/>
      <c r="H17" s="23"/>
      <c r="I17" s="23"/>
      <c r="J17" s="23"/>
      <c r="K17" s="27"/>
      <c r="L17" s="23"/>
      <c r="M17" s="23"/>
      <c r="N17" s="27"/>
      <c r="O17" s="23"/>
      <c r="P17" s="27"/>
    </row>
    <row r="18" spans="1:16" x14ac:dyDescent="0.2">
      <c r="A18" s="15" t="s">
        <v>29</v>
      </c>
      <c r="B18" s="4" t="s">
        <v>5</v>
      </c>
      <c r="C18" s="27">
        <f t="shared" si="1"/>
        <v>10.5</v>
      </c>
      <c r="D18" s="45">
        <f>SUM(D19)</f>
        <v>10.35</v>
      </c>
      <c r="E18" s="45">
        <f>SUM(E19)</f>
        <v>0.15</v>
      </c>
      <c r="F18" s="23"/>
      <c r="G18" s="23"/>
      <c r="H18" s="23"/>
      <c r="I18" s="23"/>
      <c r="J18" s="23"/>
      <c r="K18" s="27"/>
      <c r="L18" s="27"/>
      <c r="M18" s="27"/>
      <c r="N18" s="23"/>
      <c r="O18" s="23"/>
      <c r="P18" s="23"/>
    </row>
    <row r="19" spans="1:16" ht="22.5" x14ac:dyDescent="0.2">
      <c r="A19" s="29" t="s">
        <v>75</v>
      </c>
      <c r="B19" s="2"/>
      <c r="C19" s="27">
        <f t="shared" si="1"/>
        <v>10.5</v>
      </c>
      <c r="D19" s="45">
        <v>10.35</v>
      </c>
      <c r="E19" s="45">
        <v>0.15</v>
      </c>
      <c r="F19" s="23"/>
      <c r="G19" s="23"/>
      <c r="H19" s="23"/>
      <c r="I19" s="23"/>
      <c r="J19" s="23"/>
      <c r="K19" s="27"/>
      <c r="L19" s="27"/>
      <c r="M19" s="27"/>
      <c r="N19" s="23"/>
      <c r="O19" s="23"/>
      <c r="P19" s="23"/>
    </row>
    <row r="20" spans="1:16" x14ac:dyDescent="0.2">
      <c r="A20" s="15" t="s">
        <v>45</v>
      </c>
      <c r="B20" s="4" t="s">
        <v>5</v>
      </c>
      <c r="C20" s="27">
        <f t="shared" si="1"/>
        <v>45</v>
      </c>
      <c r="D20" s="45">
        <f>SUM(D21)</f>
        <v>44.36</v>
      </c>
      <c r="E20" s="45">
        <f>SUM(E21)</f>
        <v>0.64</v>
      </c>
      <c r="F20" s="23"/>
      <c r="G20" s="23"/>
      <c r="H20" s="23"/>
      <c r="I20" s="23"/>
      <c r="J20" s="23"/>
      <c r="K20" s="24"/>
      <c r="L20" s="24"/>
      <c r="M20" s="27"/>
      <c r="N20" s="24"/>
      <c r="O20" s="24"/>
      <c r="P20" s="24"/>
    </row>
    <row r="21" spans="1:16" ht="22.5" x14ac:dyDescent="0.2">
      <c r="A21" s="29" t="s">
        <v>75</v>
      </c>
      <c r="B21" s="2"/>
      <c r="C21" s="27">
        <f t="shared" si="1"/>
        <v>45</v>
      </c>
      <c r="D21" s="45">
        <v>44.36</v>
      </c>
      <c r="E21" s="45">
        <v>0.64</v>
      </c>
      <c r="F21" s="23"/>
      <c r="G21" s="23"/>
      <c r="H21" s="23"/>
      <c r="I21" s="23"/>
      <c r="J21" s="23"/>
      <c r="K21" s="24"/>
      <c r="L21" s="24"/>
      <c r="M21" s="27"/>
      <c r="N21" s="24"/>
      <c r="O21" s="24"/>
      <c r="P21" s="24"/>
    </row>
    <row r="22" spans="1:16" x14ac:dyDescent="0.2">
      <c r="A22" s="15" t="s">
        <v>39</v>
      </c>
      <c r="B22" s="4" t="s">
        <v>5</v>
      </c>
      <c r="C22" s="27">
        <f t="shared" si="1"/>
        <v>46.9</v>
      </c>
      <c r="D22" s="45">
        <f>D23</f>
        <v>46.23</v>
      </c>
      <c r="E22" s="45">
        <f>E23</f>
        <v>0.67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ht="22.5" x14ac:dyDescent="0.2">
      <c r="A23" s="29" t="s">
        <v>87</v>
      </c>
      <c r="B23" s="4"/>
      <c r="C23" s="27">
        <f t="shared" si="1"/>
        <v>46.9</v>
      </c>
      <c r="D23" s="45">
        <v>46.23</v>
      </c>
      <c r="E23" s="45">
        <v>0.67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">
      <c r="A24" s="21" t="s">
        <v>57</v>
      </c>
      <c r="B24" s="4" t="s">
        <v>5</v>
      </c>
      <c r="C24" s="27">
        <f t="shared" si="1"/>
        <v>-7.6000000000000005</v>
      </c>
      <c r="D24" s="45">
        <f>SUM(D25)</f>
        <v>-7.49</v>
      </c>
      <c r="E24" s="45">
        <f>SUM(E25)</f>
        <v>-0.11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22.5" x14ac:dyDescent="0.2">
      <c r="A25" s="29" t="s">
        <v>75</v>
      </c>
      <c r="B25" s="4"/>
      <c r="C25" s="27">
        <f t="shared" si="1"/>
        <v>-7.6000000000000005</v>
      </c>
      <c r="D25" s="45">
        <v>-7.49</v>
      </c>
      <c r="E25" s="45">
        <v>-0.11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">
      <c r="A26" s="15" t="s">
        <v>46</v>
      </c>
      <c r="B26" s="4" t="s">
        <v>5</v>
      </c>
      <c r="C26" s="27">
        <f t="shared" si="1"/>
        <v>5</v>
      </c>
      <c r="D26" s="45">
        <f>SUM(D27)</f>
        <v>4.93</v>
      </c>
      <c r="E26" s="45">
        <f>SUM(E27)</f>
        <v>7.0000000000000007E-2</v>
      </c>
      <c r="F26" s="24"/>
      <c r="G26" s="24"/>
      <c r="H26" s="24"/>
      <c r="I26" s="24"/>
      <c r="J26" s="24"/>
      <c r="K26" s="27"/>
      <c r="L26" s="24"/>
      <c r="M26" s="27"/>
      <c r="N26" s="24"/>
      <c r="O26" s="24"/>
      <c r="P26" s="24"/>
    </row>
    <row r="27" spans="1:16" ht="22.5" x14ac:dyDescent="0.2">
      <c r="A27" s="29" t="s">
        <v>75</v>
      </c>
      <c r="B27" s="2"/>
      <c r="C27" s="27">
        <f t="shared" si="1"/>
        <v>5</v>
      </c>
      <c r="D27" s="45">
        <v>4.93</v>
      </c>
      <c r="E27" s="45">
        <v>7.0000000000000007E-2</v>
      </c>
      <c r="F27" s="24"/>
      <c r="G27" s="24"/>
      <c r="H27" s="24"/>
      <c r="I27" s="24"/>
      <c r="J27" s="24"/>
      <c r="K27" s="27"/>
      <c r="L27" s="24"/>
      <c r="M27" s="27"/>
      <c r="N27" s="24"/>
      <c r="O27" s="24"/>
      <c r="P27" s="24"/>
    </row>
    <row r="28" spans="1:16" x14ac:dyDescent="0.2">
      <c r="A28" s="21" t="s">
        <v>58</v>
      </c>
      <c r="B28" s="54" t="s">
        <v>5</v>
      </c>
      <c r="C28" s="27">
        <f t="shared" si="1"/>
        <v>20.2</v>
      </c>
      <c r="D28" s="45">
        <f>SUM(D29)</f>
        <v>19.91</v>
      </c>
      <c r="E28" s="45">
        <f>SUM(E29)</f>
        <v>0.28999999999999998</v>
      </c>
      <c r="F28" s="24"/>
      <c r="G28" s="24"/>
      <c r="H28" s="24"/>
      <c r="I28" s="24"/>
      <c r="J28" s="24"/>
      <c r="K28" s="27"/>
      <c r="L28" s="24"/>
      <c r="M28" s="27"/>
      <c r="N28" s="24"/>
      <c r="O28" s="24"/>
      <c r="P28" s="24"/>
    </row>
    <row r="29" spans="1:16" ht="22.5" x14ac:dyDescent="0.2">
      <c r="A29" s="29" t="s">
        <v>75</v>
      </c>
      <c r="B29" s="2"/>
      <c r="C29" s="27">
        <f t="shared" si="1"/>
        <v>20.2</v>
      </c>
      <c r="D29" s="45">
        <v>19.91</v>
      </c>
      <c r="E29" s="45">
        <v>0.28999999999999998</v>
      </c>
      <c r="F29" s="24"/>
      <c r="G29" s="24"/>
      <c r="H29" s="24"/>
      <c r="I29" s="24"/>
      <c r="J29" s="24"/>
      <c r="K29" s="27"/>
      <c r="L29" s="24"/>
      <c r="M29" s="27"/>
      <c r="N29" s="24"/>
      <c r="O29" s="24"/>
      <c r="P29" s="24"/>
    </row>
    <row r="30" spans="1:16" x14ac:dyDescent="0.2">
      <c r="A30" s="21" t="s">
        <v>59</v>
      </c>
      <c r="B30" s="4" t="s">
        <v>5</v>
      </c>
      <c r="C30" s="27">
        <f t="shared" si="1"/>
        <v>16.099999999999998</v>
      </c>
      <c r="D30" s="45">
        <f>SUM(D31)</f>
        <v>15.87</v>
      </c>
      <c r="E30" s="45">
        <f>SUM(E31)</f>
        <v>0.23</v>
      </c>
      <c r="F30" s="24"/>
      <c r="G30" s="24"/>
      <c r="H30" s="24"/>
      <c r="I30" s="24"/>
      <c r="J30" s="24"/>
      <c r="K30" s="27"/>
      <c r="L30" s="24"/>
      <c r="M30" s="27"/>
      <c r="N30" s="24"/>
      <c r="O30" s="24"/>
      <c r="P30" s="24"/>
    </row>
    <row r="31" spans="1:16" ht="22.5" x14ac:dyDescent="0.2">
      <c r="A31" s="29" t="s">
        <v>75</v>
      </c>
      <c r="B31" s="2"/>
      <c r="C31" s="27">
        <f t="shared" si="1"/>
        <v>16.099999999999998</v>
      </c>
      <c r="D31" s="45">
        <v>15.87</v>
      </c>
      <c r="E31" s="45">
        <v>0.23</v>
      </c>
      <c r="F31" s="24"/>
      <c r="G31" s="24"/>
      <c r="H31" s="24"/>
      <c r="I31" s="24"/>
      <c r="J31" s="24"/>
      <c r="K31" s="27"/>
      <c r="L31" s="24"/>
      <c r="M31" s="27"/>
      <c r="N31" s="24"/>
      <c r="O31" s="24"/>
      <c r="P31" s="24"/>
    </row>
    <row r="32" spans="1:16" x14ac:dyDescent="0.2">
      <c r="A32" s="15" t="s">
        <v>32</v>
      </c>
      <c r="B32" s="10" t="s">
        <v>5</v>
      </c>
      <c r="C32" s="27">
        <f t="shared" si="1"/>
        <v>10.6</v>
      </c>
      <c r="D32" s="45">
        <f>SUM(D33)</f>
        <v>10.45</v>
      </c>
      <c r="E32" s="45">
        <f>SUM(E33)</f>
        <v>0.15</v>
      </c>
      <c r="F32" s="24"/>
      <c r="G32" s="24"/>
      <c r="H32" s="24"/>
      <c r="I32" s="24"/>
      <c r="J32" s="24"/>
      <c r="K32" s="27"/>
      <c r="L32" s="27"/>
      <c r="M32" s="27"/>
      <c r="N32" s="27"/>
      <c r="O32" s="27"/>
      <c r="P32" s="27"/>
    </row>
    <row r="33" spans="1:16" ht="22.5" x14ac:dyDescent="0.2">
      <c r="A33" s="29" t="s">
        <v>75</v>
      </c>
      <c r="B33" s="2"/>
      <c r="C33" s="27">
        <f t="shared" si="1"/>
        <v>10.6</v>
      </c>
      <c r="D33" s="45">
        <v>10.45</v>
      </c>
      <c r="E33" s="45">
        <v>0.15</v>
      </c>
      <c r="F33" s="24"/>
      <c r="G33" s="24"/>
      <c r="H33" s="24"/>
      <c r="I33" s="24"/>
      <c r="J33" s="24"/>
      <c r="K33" s="27"/>
      <c r="L33" s="27"/>
      <c r="M33" s="27"/>
      <c r="N33" s="27"/>
      <c r="O33" s="27"/>
      <c r="P33" s="27"/>
    </row>
    <row r="34" spans="1:16" x14ac:dyDescent="0.2">
      <c r="A34" s="21" t="s">
        <v>42</v>
      </c>
      <c r="B34" s="10" t="s">
        <v>5</v>
      </c>
      <c r="C34" s="27">
        <f t="shared" si="1"/>
        <v>12.2</v>
      </c>
      <c r="D34" s="45">
        <f>SUM(D35)</f>
        <v>12.03</v>
      </c>
      <c r="E34" s="45">
        <f>SUM(E35)</f>
        <v>0.17</v>
      </c>
      <c r="F34" s="24"/>
      <c r="G34" s="24"/>
      <c r="H34" s="24"/>
      <c r="I34" s="24"/>
      <c r="J34" s="24"/>
      <c r="K34" s="27"/>
      <c r="L34" s="27"/>
      <c r="M34" s="27"/>
      <c r="N34" s="27"/>
      <c r="O34" s="27"/>
      <c r="P34" s="27"/>
    </row>
    <row r="35" spans="1:16" ht="22.5" x14ac:dyDescent="0.2">
      <c r="A35" s="29" t="s">
        <v>75</v>
      </c>
      <c r="B35" s="2"/>
      <c r="C35" s="27">
        <f t="shared" si="1"/>
        <v>12.2</v>
      </c>
      <c r="D35" s="45">
        <v>12.03</v>
      </c>
      <c r="E35" s="45">
        <v>0.17</v>
      </c>
      <c r="F35" s="24"/>
      <c r="G35" s="24"/>
      <c r="H35" s="24"/>
      <c r="I35" s="24"/>
      <c r="J35" s="24"/>
      <c r="K35" s="27"/>
      <c r="L35" s="27"/>
      <c r="M35" s="27"/>
      <c r="N35" s="27"/>
      <c r="O35" s="27"/>
      <c r="P35" s="27"/>
    </row>
    <row r="36" spans="1:16" x14ac:dyDescent="0.2">
      <c r="A36" s="21" t="s">
        <v>47</v>
      </c>
      <c r="B36" s="4" t="s">
        <v>5</v>
      </c>
      <c r="C36" s="27">
        <f t="shared" si="1"/>
        <v>21.2</v>
      </c>
      <c r="D36" s="27">
        <f>SUM(D37)</f>
        <v>20.9</v>
      </c>
      <c r="E36" s="27">
        <f>SUM(E37)</f>
        <v>0.3</v>
      </c>
      <c r="F36" s="24"/>
      <c r="G36" s="24"/>
      <c r="H36" s="24"/>
      <c r="I36" s="24"/>
      <c r="J36" s="24"/>
      <c r="K36" s="27"/>
      <c r="L36" s="27"/>
      <c r="M36" s="27"/>
      <c r="N36" s="27"/>
      <c r="O36" s="27"/>
      <c r="P36" s="27"/>
    </row>
    <row r="37" spans="1:16" ht="22.5" x14ac:dyDescent="0.2">
      <c r="A37" s="29" t="s">
        <v>75</v>
      </c>
      <c r="B37" s="2"/>
      <c r="C37" s="27">
        <f t="shared" si="1"/>
        <v>21.2</v>
      </c>
      <c r="D37" s="27">
        <v>20.9</v>
      </c>
      <c r="E37" s="27">
        <v>0.3</v>
      </c>
      <c r="F37" s="24"/>
      <c r="G37" s="24"/>
      <c r="H37" s="24"/>
      <c r="I37" s="24"/>
      <c r="J37" s="24"/>
      <c r="K37" s="27"/>
      <c r="L37" s="27"/>
      <c r="M37" s="27"/>
      <c r="N37" s="27"/>
      <c r="O37" s="27"/>
      <c r="P37" s="27"/>
    </row>
    <row r="38" spans="1:16" x14ac:dyDescent="0.2">
      <c r="A38" s="15" t="s">
        <v>40</v>
      </c>
      <c r="B38" s="10" t="s">
        <v>5</v>
      </c>
      <c r="C38" s="27">
        <f t="shared" si="1"/>
        <v>12.9</v>
      </c>
      <c r="D38" s="45">
        <f>SUM(D39)</f>
        <v>12.72</v>
      </c>
      <c r="E38" s="45">
        <f>SUM(E39)</f>
        <v>0.18</v>
      </c>
      <c r="F38" s="24"/>
      <c r="G38" s="24"/>
      <c r="H38" s="24"/>
      <c r="I38" s="24"/>
      <c r="J38" s="24"/>
      <c r="K38" s="27"/>
      <c r="L38" s="27"/>
      <c r="M38" s="27"/>
      <c r="N38" s="27"/>
      <c r="O38" s="27"/>
      <c r="P38" s="27"/>
    </row>
    <row r="39" spans="1:16" ht="22.5" x14ac:dyDescent="0.2">
      <c r="A39" s="29" t="s">
        <v>75</v>
      </c>
      <c r="B39" s="2"/>
      <c r="C39" s="27">
        <f t="shared" si="1"/>
        <v>12.9</v>
      </c>
      <c r="D39" s="45">
        <v>12.72</v>
      </c>
      <c r="E39" s="45">
        <v>0.18</v>
      </c>
      <c r="F39" s="24"/>
      <c r="G39" s="24"/>
      <c r="H39" s="24"/>
      <c r="I39" s="24"/>
      <c r="J39" s="24"/>
      <c r="K39" s="27"/>
      <c r="L39" s="27"/>
      <c r="M39" s="27"/>
      <c r="N39" s="27"/>
      <c r="O39" s="27"/>
      <c r="P39" s="27"/>
    </row>
    <row r="40" spans="1:16" x14ac:dyDescent="0.2">
      <c r="A40" s="15" t="s">
        <v>48</v>
      </c>
      <c r="B40" s="4" t="s">
        <v>5</v>
      </c>
      <c r="C40" s="27">
        <f t="shared" si="1"/>
        <v>16</v>
      </c>
      <c r="D40" s="45">
        <f>SUM(D41)</f>
        <v>15.77</v>
      </c>
      <c r="E40" s="45">
        <f>SUM(E41)</f>
        <v>0.23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22.5" x14ac:dyDescent="0.2">
      <c r="A41" s="29" t="s">
        <v>88</v>
      </c>
      <c r="B41" s="2"/>
      <c r="C41" s="27">
        <f t="shared" si="1"/>
        <v>16</v>
      </c>
      <c r="D41" s="45">
        <v>15.77</v>
      </c>
      <c r="E41" s="45">
        <v>0.23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2">
      <c r="A42" s="21" t="s">
        <v>27</v>
      </c>
      <c r="B42" s="4" t="s">
        <v>5</v>
      </c>
      <c r="C42" s="27">
        <f t="shared" si="1"/>
        <v>8.1</v>
      </c>
      <c r="D42" s="45">
        <f>SUM(D44)</f>
        <v>6.31</v>
      </c>
      <c r="E42" s="45">
        <f t="shared" ref="E42" si="2">SUM(E44)</f>
        <v>0.09</v>
      </c>
      <c r="F42" s="27"/>
      <c r="G42" s="27"/>
      <c r="H42" s="27"/>
      <c r="I42" s="27"/>
      <c r="J42" s="27"/>
      <c r="K42" s="27">
        <f>SUM(K43)</f>
        <v>1.7</v>
      </c>
      <c r="L42" s="27"/>
      <c r="M42" s="27"/>
      <c r="N42" s="27"/>
      <c r="O42" s="27"/>
      <c r="P42" s="27"/>
    </row>
    <row r="43" spans="1:16" x14ac:dyDescent="0.2">
      <c r="A43" s="16" t="s">
        <v>73</v>
      </c>
      <c r="B43" s="4"/>
      <c r="C43" s="27">
        <f t="shared" si="1"/>
        <v>1.7</v>
      </c>
      <c r="D43" s="45"/>
      <c r="E43" s="45"/>
      <c r="F43" s="27"/>
      <c r="G43" s="27"/>
      <c r="H43" s="27"/>
      <c r="I43" s="27"/>
      <c r="J43" s="27"/>
      <c r="K43" s="27">
        <v>1.7</v>
      </c>
      <c r="L43" s="27"/>
      <c r="M43" s="27"/>
      <c r="N43" s="27"/>
      <c r="O43" s="27"/>
      <c r="P43" s="27"/>
    </row>
    <row r="44" spans="1:16" ht="22.5" x14ac:dyDescent="0.2">
      <c r="A44" s="29" t="s">
        <v>96</v>
      </c>
      <c r="B44" s="2"/>
      <c r="C44" s="27">
        <f t="shared" si="1"/>
        <v>6.3999999999999995</v>
      </c>
      <c r="D44" s="45">
        <v>6.31</v>
      </c>
      <c r="E44" s="45">
        <v>0.09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2">
      <c r="A45" s="21" t="s">
        <v>62</v>
      </c>
      <c r="B45" s="4" t="s">
        <v>5</v>
      </c>
      <c r="C45" s="27">
        <f t="shared" ref="C45:C77" si="3">SUM(D45:P45)</f>
        <v>-5</v>
      </c>
      <c r="D45" s="45">
        <f>SUM(D46)</f>
        <v>-4.93</v>
      </c>
      <c r="E45" s="45">
        <f>SUM(E46)</f>
        <v>-7.0000000000000007E-2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22.5" x14ac:dyDescent="0.2">
      <c r="A46" s="29" t="s">
        <v>75</v>
      </c>
      <c r="B46" s="2"/>
      <c r="C46" s="27">
        <f t="shared" si="3"/>
        <v>-5</v>
      </c>
      <c r="D46" s="45">
        <v>-4.93</v>
      </c>
      <c r="E46" s="45">
        <v>-7.0000000000000007E-2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2">
      <c r="A47" s="21" t="s">
        <v>63</v>
      </c>
      <c r="B47" s="4" t="s">
        <v>5</v>
      </c>
      <c r="C47" s="27">
        <f t="shared" si="3"/>
        <v>-4.9000000000000004</v>
      </c>
      <c r="D47" s="45">
        <f>SUM(D48)</f>
        <v>-4.83</v>
      </c>
      <c r="E47" s="45">
        <f>SUM(E48)</f>
        <v>-7.0000000000000007E-2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22.5" x14ac:dyDescent="0.2">
      <c r="A48" s="29" t="s">
        <v>75</v>
      </c>
      <c r="B48" s="2"/>
      <c r="C48" s="27">
        <f t="shared" si="3"/>
        <v>-4.9000000000000004</v>
      </c>
      <c r="D48" s="45">
        <v>-4.83</v>
      </c>
      <c r="E48" s="45">
        <v>-7.0000000000000007E-2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2">
      <c r="A49" s="21" t="s">
        <v>64</v>
      </c>
      <c r="B49" s="4" t="s">
        <v>5</v>
      </c>
      <c r="C49" s="27">
        <f t="shared" si="3"/>
        <v>4.5</v>
      </c>
      <c r="D49" s="45">
        <f>SUM(D50)</f>
        <v>4.4400000000000004</v>
      </c>
      <c r="E49" s="45">
        <f>SUM(E50)</f>
        <v>0.06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22.5" x14ac:dyDescent="0.2">
      <c r="A50" s="29" t="s">
        <v>75</v>
      </c>
      <c r="B50" s="2"/>
      <c r="C50" s="27">
        <f t="shared" si="3"/>
        <v>4.5</v>
      </c>
      <c r="D50" s="45">
        <v>4.4400000000000004</v>
      </c>
      <c r="E50" s="45">
        <v>0.06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">
      <c r="A51" s="21" t="s">
        <v>65</v>
      </c>
      <c r="B51" s="4" t="s">
        <v>5</v>
      </c>
      <c r="C51" s="27">
        <f t="shared" si="3"/>
        <v>0.9</v>
      </c>
      <c r="D51" s="45">
        <f>SUM(D52)</f>
        <v>0.89</v>
      </c>
      <c r="E51" s="45">
        <f>SUM(E52)</f>
        <v>0.01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22.5" x14ac:dyDescent="0.2">
      <c r="A52" s="29" t="s">
        <v>75</v>
      </c>
      <c r="B52" s="2"/>
      <c r="C52" s="27">
        <f t="shared" si="3"/>
        <v>0.9</v>
      </c>
      <c r="D52" s="45">
        <v>0.89</v>
      </c>
      <c r="E52" s="45">
        <v>0.01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A53" s="21" t="s">
        <v>60</v>
      </c>
      <c r="B53" s="4" t="s">
        <v>5</v>
      </c>
      <c r="C53" s="27">
        <f t="shared" si="3"/>
        <v>-2.6</v>
      </c>
      <c r="D53" s="45">
        <f>SUM(D54)</f>
        <v>-2.56</v>
      </c>
      <c r="E53" s="45">
        <f>SUM(E54)</f>
        <v>-0.04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22.5" x14ac:dyDescent="0.2">
      <c r="A54" s="29" t="s">
        <v>75</v>
      </c>
      <c r="B54" s="2"/>
      <c r="C54" s="27">
        <f t="shared" si="3"/>
        <v>-2.6</v>
      </c>
      <c r="D54" s="45">
        <v>-2.56</v>
      </c>
      <c r="E54" s="45">
        <v>-0.04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A55" s="15" t="s">
        <v>31</v>
      </c>
      <c r="B55" s="10" t="s">
        <v>5</v>
      </c>
      <c r="C55" s="27">
        <f t="shared" si="3"/>
        <v>-4.6000000000000005</v>
      </c>
      <c r="D55" s="45">
        <f>SUM(D56)</f>
        <v>-4.53</v>
      </c>
      <c r="E55" s="45">
        <f>SUM(E56)</f>
        <v>-7.0000000000000007E-2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22.5" x14ac:dyDescent="0.2">
      <c r="A56" s="29" t="s">
        <v>75</v>
      </c>
      <c r="B56" s="2"/>
      <c r="C56" s="27">
        <f t="shared" si="3"/>
        <v>-4.6000000000000005</v>
      </c>
      <c r="D56" s="45">
        <v>-4.53</v>
      </c>
      <c r="E56" s="45">
        <v>-7.0000000000000007E-2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A57" s="15" t="s">
        <v>61</v>
      </c>
      <c r="B57" s="4" t="s">
        <v>5</v>
      </c>
      <c r="C57" s="27">
        <f t="shared" si="3"/>
        <v>-1.4</v>
      </c>
      <c r="D57" s="45">
        <f>SUM(D58)</f>
        <v>-1.38</v>
      </c>
      <c r="E57" s="45">
        <f>SUM(E58)</f>
        <v>-0.02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22.5" x14ac:dyDescent="0.2">
      <c r="A58" s="29" t="s">
        <v>75</v>
      </c>
      <c r="B58" s="2"/>
      <c r="C58" s="27">
        <f t="shared" si="3"/>
        <v>-1.4</v>
      </c>
      <c r="D58" s="45">
        <v>-1.38</v>
      </c>
      <c r="E58" s="45">
        <v>-0.02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A59" s="15" t="s">
        <v>49</v>
      </c>
      <c r="B59" s="10" t="s">
        <v>5</v>
      </c>
      <c r="C59" s="27">
        <f t="shared" si="3"/>
        <v>9</v>
      </c>
      <c r="D59" s="45">
        <f>SUM(D60)</f>
        <v>8.8699999999999992</v>
      </c>
      <c r="E59" s="45">
        <f>SUM(E60)</f>
        <v>0.13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22.5" x14ac:dyDescent="0.2">
      <c r="A60" s="29" t="s">
        <v>75</v>
      </c>
      <c r="B60" s="2"/>
      <c r="C60" s="27">
        <f t="shared" si="3"/>
        <v>9</v>
      </c>
      <c r="D60" s="45">
        <v>8.8699999999999992</v>
      </c>
      <c r="E60" s="45">
        <v>0.13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x14ac:dyDescent="0.2">
      <c r="A61" s="21" t="s">
        <v>66</v>
      </c>
      <c r="B61" s="4" t="s">
        <v>5</v>
      </c>
      <c r="C61" s="27">
        <f t="shared" si="3"/>
        <v>4</v>
      </c>
      <c r="D61" s="45">
        <f>SUM(D63)</f>
        <v>1.77</v>
      </c>
      <c r="E61" s="45">
        <f>SUM(E63)</f>
        <v>0.03</v>
      </c>
      <c r="F61" s="27"/>
      <c r="G61" s="27"/>
      <c r="H61" s="27"/>
      <c r="I61" s="27"/>
      <c r="J61" s="27"/>
      <c r="K61" s="27">
        <f>SUM(K62)</f>
        <v>2.2000000000000002</v>
      </c>
      <c r="L61" s="27"/>
      <c r="M61" s="27"/>
      <c r="N61" s="27"/>
      <c r="O61" s="27"/>
      <c r="P61" s="27"/>
    </row>
    <row r="62" spans="1:16" x14ac:dyDescent="0.2">
      <c r="A62" s="16" t="s">
        <v>73</v>
      </c>
      <c r="B62" s="4"/>
      <c r="C62" s="27">
        <f t="shared" si="3"/>
        <v>2.2000000000000002</v>
      </c>
      <c r="D62" s="45"/>
      <c r="E62" s="45"/>
      <c r="F62" s="27"/>
      <c r="G62" s="27"/>
      <c r="H62" s="27"/>
      <c r="I62" s="27"/>
      <c r="J62" s="27"/>
      <c r="K62" s="27">
        <v>2.2000000000000002</v>
      </c>
      <c r="L62" s="27"/>
      <c r="M62" s="27"/>
      <c r="N62" s="27"/>
      <c r="O62" s="27"/>
      <c r="P62" s="27"/>
    </row>
    <row r="63" spans="1:16" ht="22.5" x14ac:dyDescent="0.2">
      <c r="A63" s="29" t="s">
        <v>96</v>
      </c>
      <c r="B63" s="2"/>
      <c r="C63" s="27">
        <f t="shared" si="3"/>
        <v>1.8</v>
      </c>
      <c r="D63" s="45">
        <v>1.77</v>
      </c>
      <c r="E63" s="45">
        <v>0.03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x14ac:dyDescent="0.2">
      <c r="A64" s="15" t="s">
        <v>55</v>
      </c>
      <c r="B64" s="4" t="s">
        <v>5</v>
      </c>
      <c r="C64" s="27">
        <f t="shared" si="3"/>
        <v>2.9</v>
      </c>
      <c r="D64" s="45">
        <f>SUM(D65)</f>
        <v>2.86</v>
      </c>
      <c r="E64" s="45">
        <f>SUM(E65)</f>
        <v>0.04</v>
      </c>
      <c r="F64" s="27"/>
      <c r="G64" s="27"/>
      <c r="H64" s="27"/>
      <c r="I64" s="27"/>
      <c r="J64" s="27"/>
      <c r="K64" s="45"/>
      <c r="L64" s="45"/>
      <c r="M64" s="45"/>
      <c r="N64" s="27"/>
      <c r="O64" s="27"/>
      <c r="P64" s="27"/>
    </row>
    <row r="65" spans="1:17" ht="22.5" x14ac:dyDescent="0.2">
      <c r="A65" s="29" t="s">
        <v>75</v>
      </c>
      <c r="B65" s="2"/>
      <c r="C65" s="27">
        <f t="shared" si="3"/>
        <v>2.9</v>
      </c>
      <c r="D65" s="45">
        <v>2.86</v>
      </c>
      <c r="E65" s="45">
        <v>0.04</v>
      </c>
      <c r="F65" s="27"/>
      <c r="G65" s="27"/>
      <c r="H65" s="27"/>
      <c r="I65" s="27"/>
      <c r="J65" s="27"/>
      <c r="K65" s="45"/>
      <c r="L65" s="45"/>
      <c r="M65" s="45"/>
      <c r="N65" s="27"/>
      <c r="O65" s="27"/>
      <c r="P65" s="27"/>
    </row>
    <row r="66" spans="1:17" x14ac:dyDescent="0.2">
      <c r="A66" s="21" t="s">
        <v>67</v>
      </c>
      <c r="B66" s="4" t="s">
        <v>5</v>
      </c>
      <c r="C66" s="45">
        <f t="shared" si="3"/>
        <v>6.66</v>
      </c>
      <c r="D66" s="45">
        <f>SUM(D67)</f>
        <v>6.57</v>
      </c>
      <c r="E66" s="45">
        <f>SUM(E67)</f>
        <v>0.09</v>
      </c>
      <c r="F66" s="27"/>
      <c r="G66" s="27"/>
      <c r="H66" s="27"/>
      <c r="I66" s="27"/>
      <c r="J66" s="27"/>
      <c r="K66" s="45"/>
      <c r="L66" s="45"/>
      <c r="M66" s="45"/>
      <c r="N66" s="27"/>
      <c r="O66" s="27"/>
      <c r="P66" s="27"/>
    </row>
    <row r="67" spans="1:17" ht="101.25" x14ac:dyDescent="0.2">
      <c r="A67" s="55" t="s">
        <v>68</v>
      </c>
      <c r="B67" s="2"/>
      <c r="C67" s="45">
        <f t="shared" si="3"/>
        <v>6.66</v>
      </c>
      <c r="D67" s="45">
        <v>6.57</v>
      </c>
      <c r="E67" s="45">
        <v>0.09</v>
      </c>
      <c r="F67" s="27"/>
      <c r="G67" s="27"/>
      <c r="H67" s="27"/>
      <c r="I67" s="27"/>
      <c r="J67" s="27"/>
      <c r="K67" s="45"/>
      <c r="L67" s="45"/>
      <c r="M67" s="45"/>
      <c r="N67" s="27"/>
      <c r="O67" s="27"/>
      <c r="P67" s="27"/>
    </row>
    <row r="68" spans="1:17" x14ac:dyDescent="0.2">
      <c r="A68" s="56" t="s">
        <v>69</v>
      </c>
      <c r="B68" s="10" t="s">
        <v>5</v>
      </c>
      <c r="C68" s="45">
        <f t="shared" si="3"/>
        <v>1.27</v>
      </c>
      <c r="D68" s="45">
        <f>SUM(D69)</f>
        <v>1.25</v>
      </c>
      <c r="E68" s="45">
        <f>SUM(E69)</f>
        <v>0.02</v>
      </c>
      <c r="F68" s="27"/>
      <c r="G68" s="27"/>
      <c r="H68" s="27"/>
      <c r="I68" s="27"/>
      <c r="J68" s="27"/>
      <c r="K68" s="45"/>
      <c r="L68" s="45"/>
      <c r="M68" s="45"/>
      <c r="N68" s="27"/>
      <c r="O68" s="27"/>
      <c r="P68" s="27"/>
    </row>
    <row r="69" spans="1:17" ht="101.25" x14ac:dyDescent="0.2">
      <c r="A69" s="55" t="s">
        <v>68</v>
      </c>
      <c r="B69" s="2"/>
      <c r="C69" s="45">
        <f t="shared" si="3"/>
        <v>1.27</v>
      </c>
      <c r="D69" s="45">
        <v>1.25</v>
      </c>
      <c r="E69" s="45">
        <v>0.02</v>
      </c>
      <c r="F69" s="27"/>
      <c r="G69" s="27"/>
      <c r="H69" s="27"/>
      <c r="I69" s="27"/>
      <c r="J69" s="27"/>
      <c r="K69" s="45"/>
      <c r="L69" s="45"/>
      <c r="M69" s="45"/>
      <c r="N69" s="27"/>
      <c r="O69" s="27"/>
      <c r="P69" s="27"/>
    </row>
    <row r="70" spans="1:17" x14ac:dyDescent="0.2">
      <c r="A70" s="56" t="s">
        <v>70</v>
      </c>
      <c r="B70" s="10" t="s">
        <v>5</v>
      </c>
      <c r="C70" s="45">
        <f t="shared" si="3"/>
        <v>2.1199999999999997</v>
      </c>
      <c r="D70" s="45">
        <f>SUM(D71)</f>
        <v>2.09</v>
      </c>
      <c r="E70" s="45">
        <f>SUM(E71)</f>
        <v>0.03</v>
      </c>
      <c r="F70" s="27"/>
      <c r="G70" s="27"/>
      <c r="H70" s="27"/>
      <c r="I70" s="27"/>
      <c r="J70" s="27"/>
      <c r="K70" s="45"/>
      <c r="L70" s="45"/>
      <c r="M70" s="45"/>
      <c r="N70" s="27"/>
      <c r="O70" s="27"/>
      <c r="P70" s="27"/>
    </row>
    <row r="71" spans="1:17" ht="101.25" x14ac:dyDescent="0.2">
      <c r="A71" s="55" t="s">
        <v>68</v>
      </c>
      <c r="B71" s="2"/>
      <c r="C71" s="45">
        <f t="shared" si="3"/>
        <v>2.1199999999999997</v>
      </c>
      <c r="D71" s="45">
        <v>2.09</v>
      </c>
      <c r="E71" s="45">
        <v>0.03</v>
      </c>
      <c r="F71" s="27"/>
      <c r="G71" s="27"/>
      <c r="H71" s="27"/>
      <c r="I71" s="27"/>
      <c r="J71" s="27"/>
      <c r="K71" s="45"/>
      <c r="L71" s="45"/>
      <c r="M71" s="45"/>
      <c r="N71" s="27"/>
      <c r="O71" s="27"/>
      <c r="P71" s="27"/>
    </row>
    <row r="72" spans="1:17" ht="12.75" customHeight="1" x14ac:dyDescent="0.2">
      <c r="A72" s="56" t="s">
        <v>71</v>
      </c>
      <c r="B72" s="10" t="s">
        <v>5</v>
      </c>
      <c r="C72" s="45">
        <f t="shared" si="3"/>
        <v>2.0499999999999998</v>
      </c>
      <c r="D72" s="45">
        <f>SUM(D73)</f>
        <v>2.02</v>
      </c>
      <c r="E72" s="45">
        <f>SUM(E73)</f>
        <v>0.03</v>
      </c>
      <c r="F72" s="27"/>
      <c r="G72" s="27"/>
      <c r="H72" s="27"/>
      <c r="I72" s="27"/>
      <c r="J72" s="27"/>
      <c r="K72" s="45"/>
      <c r="L72" s="45"/>
      <c r="M72" s="45"/>
      <c r="N72" s="27"/>
      <c r="O72" s="27"/>
      <c r="P72" s="27"/>
    </row>
    <row r="73" spans="1:17" ht="101.25" x14ac:dyDescent="0.2">
      <c r="A73" s="55" t="s">
        <v>68</v>
      </c>
      <c r="B73" s="2"/>
      <c r="C73" s="45">
        <f t="shared" si="3"/>
        <v>2.0499999999999998</v>
      </c>
      <c r="D73" s="45">
        <v>2.02</v>
      </c>
      <c r="E73" s="45">
        <v>0.03</v>
      </c>
      <c r="F73" s="27"/>
      <c r="G73" s="27"/>
      <c r="H73" s="27"/>
      <c r="I73" s="27"/>
      <c r="J73" s="27"/>
      <c r="K73" s="45"/>
      <c r="L73" s="45"/>
      <c r="M73" s="45"/>
      <c r="N73" s="27"/>
      <c r="O73" s="27"/>
      <c r="P73" s="27"/>
    </row>
    <row r="74" spans="1:17" x14ac:dyDescent="0.2">
      <c r="A74" s="51" t="s">
        <v>8</v>
      </c>
      <c r="B74" s="3" t="s">
        <v>5</v>
      </c>
      <c r="C74" s="48">
        <f t="shared" si="3"/>
        <v>-47.600000000000009</v>
      </c>
      <c r="D74" s="48">
        <f>SUM(D78+D77)</f>
        <v>0.3</v>
      </c>
      <c r="E74" s="57">
        <f>SUM(E78+E77)</f>
        <v>5.0000000000000001E-3</v>
      </c>
      <c r="F74" s="48"/>
      <c r="G74" s="48"/>
      <c r="H74" s="48"/>
      <c r="I74" s="48"/>
      <c r="J74" s="48"/>
      <c r="K74" s="48"/>
      <c r="L74" s="48"/>
      <c r="M74" s="48"/>
      <c r="N74" s="57">
        <f>SUM(N75+N76+N78+N77)</f>
        <v>-48.705000000000005</v>
      </c>
      <c r="O74" s="48"/>
      <c r="P74" s="27">
        <f>SUM(P75+P78)</f>
        <v>0.8</v>
      </c>
    </row>
    <row r="75" spans="1:17" x14ac:dyDescent="0.2">
      <c r="A75" s="52" t="s">
        <v>73</v>
      </c>
      <c r="B75" s="3"/>
      <c r="C75" s="48">
        <f t="shared" si="3"/>
        <v>-22.3</v>
      </c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>
        <v>-22.3</v>
      </c>
      <c r="O75" s="27"/>
      <c r="P75" s="27"/>
    </row>
    <row r="76" spans="1:17" ht="26.25" customHeight="1" x14ac:dyDescent="0.2">
      <c r="A76" s="29" t="s">
        <v>74</v>
      </c>
      <c r="B76" s="3"/>
      <c r="C76" s="48">
        <f t="shared" si="3"/>
        <v>-26.1</v>
      </c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>
        <v>-26.1</v>
      </c>
      <c r="O76" s="27"/>
      <c r="P76" s="27"/>
    </row>
    <row r="77" spans="1:17" ht="50.25" customHeight="1" x14ac:dyDescent="0.2">
      <c r="A77" s="29" t="s">
        <v>79</v>
      </c>
      <c r="B77" s="3"/>
      <c r="C77" s="48">
        <f t="shared" si="3"/>
        <v>0</v>
      </c>
      <c r="D77" s="48">
        <v>0.3</v>
      </c>
      <c r="E77" s="57">
        <v>5.0000000000000001E-3</v>
      </c>
      <c r="F77" s="48"/>
      <c r="G77" s="48"/>
      <c r="H77" s="48"/>
      <c r="I77" s="48"/>
      <c r="J77" s="48"/>
      <c r="K77" s="48"/>
      <c r="L77" s="48"/>
      <c r="M77" s="48"/>
      <c r="N77" s="57">
        <v>-0.30499999999999999</v>
      </c>
      <c r="O77" s="27"/>
      <c r="P77" s="27"/>
    </row>
    <row r="78" spans="1:17" ht="36.75" customHeight="1" x14ac:dyDescent="0.2">
      <c r="A78" s="29" t="s">
        <v>80</v>
      </c>
      <c r="B78" s="3"/>
      <c r="C78" s="48">
        <f t="shared" ref="C78:C79" si="4">SUM(D78:P78)</f>
        <v>0.8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7"/>
      <c r="P78" s="27">
        <v>0.8</v>
      </c>
    </row>
    <row r="79" spans="1:17" ht="25.5" customHeight="1" x14ac:dyDescent="0.2">
      <c r="A79" s="40" t="s">
        <v>21</v>
      </c>
      <c r="B79" s="3"/>
      <c r="C79" s="28">
        <f t="shared" si="4"/>
        <v>-86.9</v>
      </c>
      <c r="D79" s="28">
        <f>D81+D83</f>
        <v>2</v>
      </c>
      <c r="E79" s="28">
        <f>E81+E83</f>
        <v>0.2</v>
      </c>
      <c r="F79" s="28"/>
      <c r="G79" s="28"/>
      <c r="H79" s="28"/>
      <c r="I79" s="28"/>
      <c r="J79" s="28"/>
      <c r="K79" s="28"/>
      <c r="L79" s="28"/>
      <c r="M79" s="28"/>
      <c r="N79" s="28">
        <f>N81+N83</f>
        <v>-26.3</v>
      </c>
      <c r="O79" s="28"/>
      <c r="P79" s="28">
        <f>P81+P83</f>
        <v>-62.8</v>
      </c>
      <c r="Q79" s="37"/>
    </row>
    <row r="80" spans="1:17" ht="12.75" customHeight="1" x14ac:dyDescent="0.2">
      <c r="A80" s="20" t="s">
        <v>6</v>
      </c>
      <c r="B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30"/>
      <c r="O80" s="30"/>
      <c r="P80" s="27"/>
    </row>
    <row r="81" spans="1:16" ht="14.25" customHeight="1" x14ac:dyDescent="0.2">
      <c r="A81" s="21" t="s">
        <v>26</v>
      </c>
      <c r="B81" s="7" t="s">
        <v>18</v>
      </c>
      <c r="C81" s="27">
        <f t="shared" ref="C81:C86" si="5">SUM(D81:P81)</f>
        <v>18</v>
      </c>
      <c r="D81" s="27">
        <f>D82</f>
        <v>2</v>
      </c>
      <c r="E81" s="27">
        <f>E82</f>
        <v>0.2</v>
      </c>
      <c r="F81" s="27"/>
      <c r="G81" s="27"/>
      <c r="H81" s="27"/>
      <c r="I81" s="27"/>
      <c r="J81" s="27"/>
      <c r="K81" s="27"/>
      <c r="L81" s="27"/>
      <c r="M81" s="27"/>
      <c r="N81" s="27">
        <f>N82</f>
        <v>14.3</v>
      </c>
      <c r="O81" s="27"/>
      <c r="P81" s="27">
        <f t="shared" ref="P81" si="6">P82</f>
        <v>1.5</v>
      </c>
    </row>
    <row r="82" spans="1:16" ht="14.25" customHeight="1" x14ac:dyDescent="0.2">
      <c r="A82" s="16" t="s">
        <v>77</v>
      </c>
      <c r="B82" s="3"/>
      <c r="C82" s="27">
        <f t="shared" si="5"/>
        <v>18</v>
      </c>
      <c r="D82" s="27">
        <v>2</v>
      </c>
      <c r="E82" s="27">
        <v>0.2</v>
      </c>
      <c r="F82" s="27"/>
      <c r="G82" s="27"/>
      <c r="H82" s="27"/>
      <c r="I82" s="27"/>
      <c r="J82" s="27"/>
      <c r="K82" s="27"/>
      <c r="L82" s="27"/>
      <c r="M82" s="27"/>
      <c r="N82" s="27">
        <v>14.3</v>
      </c>
      <c r="O82" s="30"/>
      <c r="P82" s="27">
        <v>1.5</v>
      </c>
    </row>
    <row r="83" spans="1:16" ht="14.25" customHeight="1" x14ac:dyDescent="0.2">
      <c r="A83" s="15" t="s">
        <v>8</v>
      </c>
      <c r="B83" s="7" t="s">
        <v>18</v>
      </c>
      <c r="C83" s="27">
        <f t="shared" si="5"/>
        <v>-104.9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>
        <f>N84+N85</f>
        <v>-40.6</v>
      </c>
      <c r="O83" s="27"/>
      <c r="P83" s="27">
        <f t="shared" ref="P83" si="7">P84+P85</f>
        <v>-64.3</v>
      </c>
    </row>
    <row r="84" spans="1:16" ht="14.25" customHeight="1" x14ac:dyDescent="0.2">
      <c r="A84" s="16" t="s">
        <v>73</v>
      </c>
      <c r="B84" s="7"/>
      <c r="C84" s="27">
        <f t="shared" si="5"/>
        <v>-18.5</v>
      </c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>
        <v>-15.5</v>
      </c>
      <c r="O84" s="30"/>
      <c r="P84" s="27">
        <v>-3</v>
      </c>
    </row>
    <row r="85" spans="1:16" ht="38.25" customHeight="1" x14ac:dyDescent="0.2">
      <c r="A85" s="29" t="s">
        <v>80</v>
      </c>
      <c r="B85" s="7"/>
      <c r="C85" s="27">
        <f t="shared" si="5"/>
        <v>-86.4</v>
      </c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>
        <v>-25.1</v>
      </c>
      <c r="O85" s="30"/>
      <c r="P85" s="27">
        <v>-61.3</v>
      </c>
    </row>
    <row r="86" spans="1:16" x14ac:dyDescent="0.2">
      <c r="A86" s="14" t="s">
        <v>13</v>
      </c>
      <c r="B86" s="8"/>
      <c r="C86" s="47">
        <f t="shared" si="5"/>
        <v>89</v>
      </c>
      <c r="D86" s="47">
        <f>D88</f>
        <v>-38.1</v>
      </c>
      <c r="E86" s="49">
        <f t="shared" ref="E86:P86" si="8">E88</f>
        <v>0.03</v>
      </c>
      <c r="F86" s="47"/>
      <c r="G86" s="47"/>
      <c r="H86" s="47"/>
      <c r="I86" s="47"/>
      <c r="J86" s="47">
        <f t="shared" si="8"/>
        <v>3.5</v>
      </c>
      <c r="K86" s="47">
        <f t="shared" si="8"/>
        <v>-3.1</v>
      </c>
      <c r="L86" s="47"/>
      <c r="M86" s="47"/>
      <c r="N86" s="49">
        <f>N88</f>
        <v>-2.8299999999999996</v>
      </c>
      <c r="O86" s="47">
        <f>O88</f>
        <v>-1</v>
      </c>
      <c r="P86" s="28">
        <f t="shared" si="8"/>
        <v>130.5</v>
      </c>
    </row>
    <row r="87" spans="1:16" x14ac:dyDescent="0.2">
      <c r="A87" s="18" t="s">
        <v>6</v>
      </c>
      <c r="B87" s="8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31"/>
      <c r="P87" s="28"/>
    </row>
    <row r="88" spans="1:16" x14ac:dyDescent="0.2">
      <c r="A88" s="15" t="s">
        <v>8</v>
      </c>
      <c r="B88" s="10" t="s">
        <v>12</v>
      </c>
      <c r="C88" s="48">
        <f>SUM(D88:P88)</f>
        <v>89</v>
      </c>
      <c r="D88" s="48">
        <f>D89+D91</f>
        <v>-38.1</v>
      </c>
      <c r="E88" s="50">
        <f>E89+E91</f>
        <v>0.03</v>
      </c>
      <c r="F88" s="48"/>
      <c r="G88" s="48"/>
      <c r="H88" s="48"/>
      <c r="I88" s="48"/>
      <c r="J88" s="48">
        <f>J89+J91</f>
        <v>3.5</v>
      </c>
      <c r="K88" s="48">
        <f>K89+K91</f>
        <v>-3.1</v>
      </c>
      <c r="L88" s="48"/>
      <c r="M88" s="48"/>
      <c r="N88" s="50">
        <f>N89+N91+N90</f>
        <v>-2.8299999999999996</v>
      </c>
      <c r="O88" s="48">
        <f>O89+O91</f>
        <v>-1</v>
      </c>
      <c r="P88" s="27">
        <f>P89+P91</f>
        <v>130.5</v>
      </c>
    </row>
    <row r="89" spans="1:16" x14ac:dyDescent="0.2">
      <c r="A89" s="16" t="s">
        <v>73</v>
      </c>
      <c r="B89" s="10"/>
      <c r="C89" s="48">
        <f>SUM(D89:P89)</f>
        <v>87.4</v>
      </c>
      <c r="D89" s="48">
        <v>-40</v>
      </c>
      <c r="E89" s="48"/>
      <c r="F89" s="48"/>
      <c r="G89" s="48"/>
      <c r="H89" s="48"/>
      <c r="I89" s="48"/>
      <c r="J89" s="48">
        <v>3.5</v>
      </c>
      <c r="K89" s="48">
        <v>-3.1</v>
      </c>
      <c r="L89" s="48"/>
      <c r="M89" s="48"/>
      <c r="N89" s="48">
        <v>-2.5</v>
      </c>
      <c r="O89" s="27">
        <v>-1</v>
      </c>
      <c r="P89" s="27">
        <v>130.5</v>
      </c>
    </row>
    <row r="90" spans="1:16" ht="25.5" customHeight="1" x14ac:dyDescent="0.2">
      <c r="A90" s="29" t="s">
        <v>93</v>
      </c>
      <c r="B90" s="10"/>
      <c r="C90" s="48">
        <f>SUM(D90:P90)</f>
        <v>1.6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>
        <v>1.6</v>
      </c>
      <c r="O90" s="27"/>
      <c r="P90" s="27"/>
    </row>
    <row r="91" spans="1:16" ht="45" x14ac:dyDescent="0.2">
      <c r="A91" s="29" t="s">
        <v>80</v>
      </c>
      <c r="B91" s="10"/>
      <c r="C91" s="48">
        <f>SUM(D91:P91)</f>
        <v>0</v>
      </c>
      <c r="D91" s="48">
        <v>1.9</v>
      </c>
      <c r="E91" s="50">
        <v>0.03</v>
      </c>
      <c r="F91" s="48"/>
      <c r="G91" s="48"/>
      <c r="H91" s="48"/>
      <c r="I91" s="48"/>
      <c r="J91" s="48"/>
      <c r="K91" s="48"/>
      <c r="L91" s="48"/>
      <c r="M91" s="48"/>
      <c r="N91" s="50">
        <v>-1.93</v>
      </c>
      <c r="O91" s="27"/>
      <c r="P91" s="27"/>
    </row>
    <row r="92" spans="1:16" x14ac:dyDescent="0.2">
      <c r="A92" s="14" t="s">
        <v>94</v>
      </c>
      <c r="B92" s="10"/>
      <c r="C92" s="48">
        <f t="shared" ref="C92:C93" si="9">SUM(D92:P92)</f>
        <v>0.4</v>
      </c>
      <c r="D92" s="48"/>
      <c r="E92" s="50"/>
      <c r="F92" s="48"/>
      <c r="G92" s="48"/>
      <c r="H92" s="48"/>
      <c r="I92" s="48"/>
      <c r="J92" s="48"/>
      <c r="K92" s="48"/>
      <c r="L92" s="48"/>
      <c r="M92" s="48"/>
      <c r="N92" s="48">
        <f>SUM(N93)</f>
        <v>0.4</v>
      </c>
      <c r="O92" s="27"/>
      <c r="P92" s="27"/>
    </row>
    <row r="93" spans="1:16" ht="22.5" x14ac:dyDescent="0.2">
      <c r="A93" s="29" t="s">
        <v>95</v>
      </c>
      <c r="B93" s="10"/>
      <c r="C93" s="48">
        <f t="shared" si="9"/>
        <v>0.4</v>
      </c>
      <c r="D93" s="48"/>
      <c r="E93" s="50"/>
      <c r="F93" s="48"/>
      <c r="G93" s="48"/>
      <c r="H93" s="48"/>
      <c r="I93" s="48"/>
      <c r="J93" s="48"/>
      <c r="K93" s="48"/>
      <c r="L93" s="48"/>
      <c r="M93" s="48"/>
      <c r="N93" s="48">
        <v>0.4</v>
      </c>
      <c r="O93" s="27"/>
      <c r="P93" s="27"/>
    </row>
    <row r="94" spans="1:16" x14ac:dyDescent="0.2">
      <c r="A94" s="13" t="s">
        <v>10</v>
      </c>
      <c r="B94" s="7"/>
      <c r="C94" s="28">
        <f>SUM(D94:P94)</f>
        <v>-44.3</v>
      </c>
      <c r="D94" s="28">
        <f>SUM(D96+D98)</f>
        <v>2.2999999999999998</v>
      </c>
      <c r="E94" s="46">
        <f>SUM(E96+E98)</f>
        <v>0.65</v>
      </c>
      <c r="F94" s="28">
        <f>SUM(F96+F98)</f>
        <v>0.3</v>
      </c>
      <c r="G94" s="28"/>
      <c r="H94" s="28"/>
      <c r="I94" s="28"/>
      <c r="J94" s="28"/>
      <c r="K94" s="28"/>
      <c r="L94" s="28">
        <f>SUM(L96)</f>
        <v>0.5</v>
      </c>
      <c r="M94" s="28"/>
      <c r="N94" s="28">
        <f>SUM(N96+N98)</f>
        <v>-19.899999999999999</v>
      </c>
      <c r="O94" s="28">
        <f t="shared" ref="O94:P94" si="10">SUM(O96+O98)</f>
        <v>42.699999999999996</v>
      </c>
      <c r="P94" s="46">
        <f t="shared" si="10"/>
        <v>-70.849999999999994</v>
      </c>
    </row>
    <row r="95" spans="1:16" ht="11.25" customHeight="1" x14ac:dyDescent="0.2">
      <c r="A95" s="18" t="s">
        <v>6</v>
      </c>
      <c r="B95" s="7"/>
      <c r="C95" s="28"/>
      <c r="D95" s="27"/>
      <c r="E95" s="27"/>
      <c r="F95" s="27"/>
      <c r="G95" s="27"/>
      <c r="H95" s="28"/>
      <c r="I95" s="28"/>
      <c r="J95" s="28"/>
      <c r="K95" s="28"/>
      <c r="L95" s="28"/>
      <c r="M95" s="28"/>
      <c r="N95" s="28"/>
      <c r="O95" s="28"/>
      <c r="P95" s="28"/>
    </row>
    <row r="96" spans="1:16" x14ac:dyDescent="0.2">
      <c r="A96" s="15" t="s">
        <v>76</v>
      </c>
      <c r="B96" s="7" t="s">
        <v>11</v>
      </c>
      <c r="C96" s="27">
        <f>SUM(D96:P96)</f>
        <v>5</v>
      </c>
      <c r="D96" s="27">
        <f>SUM(D97)</f>
        <v>2</v>
      </c>
      <c r="E96" s="27">
        <f t="shared" ref="E96:F96" si="11">SUM(E97)</f>
        <v>0.1</v>
      </c>
      <c r="F96" s="27">
        <f t="shared" si="11"/>
        <v>0.3</v>
      </c>
      <c r="G96" s="27"/>
      <c r="H96" s="27"/>
      <c r="I96" s="27"/>
      <c r="J96" s="27"/>
      <c r="K96" s="27"/>
      <c r="L96" s="27">
        <f t="shared" ref="L96" si="12">SUM(L97)</f>
        <v>0.5</v>
      </c>
      <c r="M96" s="27"/>
      <c r="N96" s="27">
        <f t="shared" ref="N96" si="13">N97</f>
        <v>2.1</v>
      </c>
      <c r="O96" s="27"/>
      <c r="P96" s="27"/>
    </row>
    <row r="97" spans="1:16" x14ac:dyDescent="0.2">
      <c r="A97" s="16" t="s">
        <v>77</v>
      </c>
      <c r="B97" s="7"/>
      <c r="C97" s="27">
        <f>SUM(D97:P97)</f>
        <v>5</v>
      </c>
      <c r="D97" s="27">
        <v>2</v>
      </c>
      <c r="E97" s="27">
        <v>0.1</v>
      </c>
      <c r="F97" s="27">
        <v>0.3</v>
      </c>
      <c r="G97" s="27"/>
      <c r="H97" s="27"/>
      <c r="I97" s="27"/>
      <c r="J97" s="27"/>
      <c r="K97" s="27"/>
      <c r="L97" s="27">
        <v>0.5</v>
      </c>
      <c r="M97" s="27"/>
      <c r="N97" s="27">
        <v>2.1</v>
      </c>
      <c r="O97" s="27"/>
      <c r="P97" s="27"/>
    </row>
    <row r="98" spans="1:16" x14ac:dyDescent="0.2">
      <c r="A98" s="15" t="s">
        <v>8</v>
      </c>
      <c r="B98" s="7" t="s">
        <v>11</v>
      </c>
      <c r="C98" s="27">
        <f>SUM(D98:P98)</f>
        <v>-49.3</v>
      </c>
      <c r="D98" s="45">
        <f>SUM(D101+D103+D100)</f>
        <v>0.29999999999999993</v>
      </c>
      <c r="E98" s="45">
        <f>SUM(E101+E103+E100)</f>
        <v>0.55000000000000004</v>
      </c>
      <c r="F98" s="30"/>
      <c r="G98" s="30"/>
      <c r="H98" s="30"/>
      <c r="I98" s="30"/>
      <c r="J98" s="30"/>
      <c r="K98" s="30"/>
      <c r="L98" s="30"/>
      <c r="M98" s="30"/>
      <c r="N98" s="27">
        <f>SUM(N100+N102)</f>
        <v>-22</v>
      </c>
      <c r="O98" s="27">
        <f>O100+O101</f>
        <v>42.699999999999996</v>
      </c>
      <c r="P98" s="45">
        <f>P100+P103</f>
        <v>-70.849999999999994</v>
      </c>
    </row>
    <row r="99" spans="1:16" x14ac:dyDescent="0.2">
      <c r="A99" s="18" t="s">
        <v>34</v>
      </c>
      <c r="B99" s="7"/>
      <c r="C99" s="27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27"/>
      <c r="O99" s="27"/>
      <c r="P99" s="27"/>
    </row>
    <row r="100" spans="1:16" x14ac:dyDescent="0.2">
      <c r="A100" s="16" t="s">
        <v>89</v>
      </c>
      <c r="B100" s="7"/>
      <c r="C100" s="27">
        <f>SUM(D100:P100)</f>
        <v>-116.9</v>
      </c>
      <c r="D100" s="45">
        <v>-0.53</v>
      </c>
      <c r="E100" s="45">
        <v>0.53</v>
      </c>
      <c r="F100" s="27"/>
      <c r="G100" s="27"/>
      <c r="H100" s="27"/>
      <c r="I100" s="27"/>
      <c r="J100" s="27"/>
      <c r="K100" s="27"/>
      <c r="L100" s="27"/>
      <c r="M100" s="27"/>
      <c r="N100" s="27">
        <v>-20</v>
      </c>
      <c r="O100" s="27">
        <v>-26.9</v>
      </c>
      <c r="P100" s="27">
        <v>-70</v>
      </c>
    </row>
    <row r="101" spans="1:16" x14ac:dyDescent="0.2">
      <c r="A101" s="17" t="s">
        <v>90</v>
      </c>
      <c r="B101" s="7"/>
      <c r="C101" s="27">
        <f>SUM(D101:P101)</f>
        <v>69.599999999999994</v>
      </c>
      <c r="D101" s="45"/>
      <c r="E101" s="45"/>
      <c r="F101" s="27"/>
      <c r="G101" s="27"/>
      <c r="H101" s="27"/>
      <c r="I101" s="27"/>
      <c r="J101" s="27"/>
      <c r="K101" s="27"/>
      <c r="L101" s="27"/>
      <c r="M101" s="27"/>
      <c r="N101" s="27"/>
      <c r="O101" s="27">
        <v>69.599999999999994</v>
      </c>
      <c r="P101" s="27"/>
    </row>
    <row r="102" spans="1:16" x14ac:dyDescent="0.2">
      <c r="A102" s="16" t="s">
        <v>81</v>
      </c>
      <c r="B102" s="7"/>
      <c r="C102" s="27">
        <f>SUM(D102:P102)</f>
        <v>-2</v>
      </c>
      <c r="D102" s="45"/>
      <c r="E102" s="45"/>
      <c r="F102" s="27"/>
      <c r="G102" s="27"/>
      <c r="H102" s="27"/>
      <c r="I102" s="27"/>
      <c r="J102" s="27"/>
      <c r="K102" s="27"/>
      <c r="L102" s="27"/>
      <c r="M102" s="27"/>
      <c r="N102" s="27">
        <v>-2</v>
      </c>
      <c r="O102" s="27"/>
      <c r="P102" s="27"/>
    </row>
    <row r="103" spans="1:16" ht="45" x14ac:dyDescent="0.2">
      <c r="A103" s="29" t="s">
        <v>79</v>
      </c>
      <c r="B103" s="7"/>
      <c r="C103" s="27">
        <f>SUM(D103:P103)</f>
        <v>0</v>
      </c>
      <c r="D103" s="45">
        <v>0.83</v>
      </c>
      <c r="E103" s="45">
        <v>0.02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45">
        <v>-0.85</v>
      </c>
    </row>
    <row r="104" spans="1:16" ht="22.5" x14ac:dyDescent="0.2">
      <c r="A104" s="14" t="s">
        <v>16</v>
      </c>
      <c r="B104" s="7"/>
      <c r="C104" s="47">
        <f>SUM(D104:P104)</f>
        <v>-261.39999999999998</v>
      </c>
      <c r="D104" s="47"/>
      <c r="E104" s="47"/>
      <c r="F104" s="47"/>
      <c r="G104" s="47"/>
      <c r="H104" s="47"/>
      <c r="I104" s="47"/>
      <c r="J104" s="47">
        <f>SUM(J106)</f>
        <v>35.700000000000003</v>
      </c>
      <c r="K104" s="47"/>
      <c r="L104" s="47"/>
      <c r="M104" s="47"/>
      <c r="N104" s="47">
        <f>SUM(N106)</f>
        <v>-0.30000000000000027</v>
      </c>
      <c r="O104" s="47"/>
      <c r="P104" s="47">
        <f>SUM(P106)</f>
        <v>-296.79999999999995</v>
      </c>
    </row>
    <row r="105" spans="1:16" ht="11.25" customHeight="1" x14ac:dyDescent="0.2">
      <c r="A105" s="18" t="s">
        <v>6</v>
      </c>
      <c r="B105" s="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</row>
    <row r="106" spans="1:16" x14ac:dyDescent="0.2">
      <c r="A106" s="15" t="s">
        <v>8</v>
      </c>
      <c r="B106" s="7"/>
      <c r="C106" s="48">
        <f t="shared" ref="C106:C111" si="14">SUM(D106:P106)</f>
        <v>-261.39999999999998</v>
      </c>
      <c r="D106" s="48"/>
      <c r="E106" s="48"/>
      <c r="F106" s="48"/>
      <c r="G106" s="48"/>
      <c r="H106" s="48"/>
      <c r="I106" s="48"/>
      <c r="J106" s="48">
        <f>SUM(J107+J108+J110)</f>
        <v>35.700000000000003</v>
      </c>
      <c r="K106" s="48"/>
      <c r="L106" s="48"/>
      <c r="M106" s="48"/>
      <c r="N106" s="48">
        <f t="shared" ref="N106" si="15">SUM(N107+N108+N110)</f>
        <v>-0.30000000000000027</v>
      </c>
      <c r="O106" s="48"/>
      <c r="P106" s="48">
        <f>SUM(P107+P108+P109)</f>
        <v>-296.79999999999995</v>
      </c>
    </row>
    <row r="107" spans="1:16" x14ac:dyDescent="0.2">
      <c r="A107" s="16" t="s">
        <v>89</v>
      </c>
      <c r="B107" s="7" t="s">
        <v>18</v>
      </c>
      <c r="C107" s="48">
        <f t="shared" si="14"/>
        <v>-7.6000000000000014</v>
      </c>
      <c r="D107" s="48"/>
      <c r="E107" s="48"/>
      <c r="F107" s="48"/>
      <c r="G107" s="48"/>
      <c r="H107" s="48"/>
      <c r="I107" s="48"/>
      <c r="J107" s="48">
        <v>21.7</v>
      </c>
      <c r="K107" s="48"/>
      <c r="L107" s="48"/>
      <c r="M107" s="48"/>
      <c r="N107" s="48">
        <v>2.8</v>
      </c>
      <c r="O107" s="48"/>
      <c r="P107" s="48">
        <v>-32.1</v>
      </c>
    </row>
    <row r="108" spans="1:16" x14ac:dyDescent="0.2">
      <c r="A108" s="16" t="s">
        <v>89</v>
      </c>
      <c r="B108" s="7" t="s">
        <v>17</v>
      </c>
      <c r="C108" s="48">
        <f t="shared" si="14"/>
        <v>-125.6</v>
      </c>
      <c r="D108" s="48"/>
      <c r="E108" s="48"/>
      <c r="F108" s="48"/>
      <c r="G108" s="48"/>
      <c r="H108" s="48"/>
      <c r="I108" s="48"/>
      <c r="J108" s="48">
        <v>10</v>
      </c>
      <c r="K108" s="48"/>
      <c r="L108" s="48"/>
      <c r="M108" s="48"/>
      <c r="N108" s="48">
        <v>0.9</v>
      </c>
      <c r="O108" s="48"/>
      <c r="P108" s="48">
        <v>-136.5</v>
      </c>
    </row>
    <row r="109" spans="1:16" ht="45" x14ac:dyDescent="0.2">
      <c r="A109" s="29" t="s">
        <v>80</v>
      </c>
      <c r="B109" s="7" t="s">
        <v>17</v>
      </c>
      <c r="C109" s="48">
        <f t="shared" si="14"/>
        <v>-128.19999999999999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>
        <v>-128.19999999999999</v>
      </c>
    </row>
    <row r="110" spans="1:16" ht="38.25" customHeight="1" x14ac:dyDescent="0.2">
      <c r="A110" s="59" t="s">
        <v>92</v>
      </c>
      <c r="B110" s="7" t="s">
        <v>18</v>
      </c>
      <c r="C110" s="48">
        <f t="shared" si="14"/>
        <v>0</v>
      </c>
      <c r="D110" s="48"/>
      <c r="E110" s="48"/>
      <c r="F110" s="48"/>
      <c r="G110" s="48"/>
      <c r="H110" s="48"/>
      <c r="I110" s="48"/>
      <c r="J110" s="48">
        <v>4</v>
      </c>
      <c r="K110" s="48"/>
      <c r="L110" s="48"/>
      <c r="M110" s="48"/>
      <c r="N110" s="48">
        <v>-4</v>
      </c>
      <c r="O110" s="48"/>
      <c r="P110" s="48"/>
    </row>
    <row r="111" spans="1:16" ht="21.75" customHeight="1" x14ac:dyDescent="0.2">
      <c r="A111" s="38" t="s">
        <v>35</v>
      </c>
      <c r="B111" s="34"/>
      <c r="C111" s="28">
        <f t="shared" si="14"/>
        <v>-155.5</v>
      </c>
      <c r="D111" s="28">
        <f>SUM(D116+D118+D113)</f>
        <v>7.1</v>
      </c>
      <c r="E111" s="28">
        <f>SUM(E116+E118+E113)</f>
        <v>0.2</v>
      </c>
      <c r="F111" s="28"/>
      <c r="G111" s="28"/>
      <c r="H111" s="46">
        <f>SUM(H116+H118+H113)</f>
        <v>0.84000000000000008</v>
      </c>
      <c r="I111" s="28">
        <f>SUM(I116+I118+I113)</f>
        <v>0.6</v>
      </c>
      <c r="J111" s="28"/>
      <c r="K111" s="28"/>
      <c r="L111" s="28">
        <f t="shared" ref="L111" si="16">SUM(L116)</f>
        <v>-0.3</v>
      </c>
      <c r="M111" s="28">
        <f>SUM(M116+M113+M118)</f>
        <v>-2</v>
      </c>
      <c r="N111" s="28">
        <f>SUM(N116+N113+N118)</f>
        <v>-61.800000000000004</v>
      </c>
      <c r="O111" s="28"/>
      <c r="P111" s="46">
        <f>SUM(P116+P113+P118)</f>
        <v>-100.14</v>
      </c>
    </row>
    <row r="112" spans="1:16" ht="11.25" customHeight="1" x14ac:dyDescent="0.2">
      <c r="A112" s="39" t="s">
        <v>6</v>
      </c>
      <c r="B112" s="34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1:16" ht="11.25" customHeight="1" x14ac:dyDescent="0.2">
      <c r="A113" s="15" t="s">
        <v>52</v>
      </c>
      <c r="B113" s="34" t="s">
        <v>36</v>
      </c>
      <c r="C113" s="27">
        <f t="shared" ref="C113:C129" si="17">SUM(D113:P113)</f>
        <v>13.2</v>
      </c>
      <c r="D113" s="27">
        <f>SUM(D114+D115)</f>
        <v>4.8</v>
      </c>
      <c r="E113" s="27">
        <f>SUM(E114+E115)</f>
        <v>0.1</v>
      </c>
      <c r="F113" s="27"/>
      <c r="G113" s="27"/>
      <c r="H113" s="45">
        <f>SUM(H114+H115)</f>
        <v>0.54</v>
      </c>
      <c r="I113" s="27">
        <f>SUM(I114)</f>
        <v>1</v>
      </c>
      <c r="J113" s="27"/>
      <c r="K113" s="27"/>
      <c r="L113" s="27"/>
      <c r="M113" s="27"/>
      <c r="N113" s="27">
        <f>SUM(N114+N115)</f>
        <v>6.9</v>
      </c>
      <c r="O113" s="27"/>
      <c r="P113" s="45">
        <f t="shared" ref="P113" si="18">SUM(P114+P115)</f>
        <v>-0.14000000000000001</v>
      </c>
    </row>
    <row r="114" spans="1:16" ht="11.25" customHeight="1" x14ac:dyDescent="0.2">
      <c r="A114" s="16" t="s">
        <v>73</v>
      </c>
      <c r="B114" s="34"/>
      <c r="C114" s="27">
        <f t="shared" si="17"/>
        <v>11.7</v>
      </c>
      <c r="D114" s="27">
        <v>4.8</v>
      </c>
      <c r="E114" s="27">
        <v>0.1</v>
      </c>
      <c r="F114" s="27"/>
      <c r="G114" s="27"/>
      <c r="H114" s="27"/>
      <c r="I114" s="27">
        <v>1</v>
      </c>
      <c r="J114" s="27"/>
      <c r="K114" s="27"/>
      <c r="L114" s="27"/>
      <c r="M114" s="27"/>
      <c r="N114" s="27">
        <v>5.8</v>
      </c>
      <c r="O114" s="27"/>
      <c r="P114" s="27"/>
    </row>
    <row r="115" spans="1:16" ht="11.25" customHeight="1" x14ac:dyDescent="0.2">
      <c r="A115" s="16" t="s">
        <v>81</v>
      </c>
      <c r="B115" s="34"/>
      <c r="C115" s="27">
        <f t="shared" si="17"/>
        <v>1.5</v>
      </c>
      <c r="D115" s="27"/>
      <c r="E115" s="27"/>
      <c r="F115" s="27"/>
      <c r="G115" s="27"/>
      <c r="H115" s="45">
        <v>0.54</v>
      </c>
      <c r="I115" s="27"/>
      <c r="J115" s="27"/>
      <c r="K115" s="27"/>
      <c r="L115" s="27"/>
      <c r="M115" s="27"/>
      <c r="N115" s="27">
        <v>1.1000000000000001</v>
      </c>
      <c r="O115" s="27"/>
      <c r="P115" s="45">
        <v>-0.14000000000000001</v>
      </c>
    </row>
    <row r="116" spans="1:16" x14ac:dyDescent="0.2">
      <c r="A116" s="15" t="s">
        <v>43</v>
      </c>
      <c r="B116" s="34" t="s">
        <v>36</v>
      </c>
      <c r="C116" s="27">
        <f t="shared" si="17"/>
        <v>0</v>
      </c>
      <c r="D116" s="27">
        <f>SUM(D117)</f>
        <v>2.2999999999999998</v>
      </c>
      <c r="E116" s="27">
        <f t="shared" ref="E116:M116" si="19">SUM(E117)</f>
        <v>0.1</v>
      </c>
      <c r="F116" s="27"/>
      <c r="G116" s="27"/>
      <c r="H116" s="27">
        <f t="shared" si="19"/>
        <v>0.3</v>
      </c>
      <c r="I116" s="27">
        <f t="shared" si="19"/>
        <v>-0.4</v>
      </c>
      <c r="J116" s="27"/>
      <c r="K116" s="27"/>
      <c r="L116" s="27">
        <f t="shared" si="19"/>
        <v>-0.3</v>
      </c>
      <c r="M116" s="27">
        <f t="shared" si="19"/>
        <v>-2</v>
      </c>
      <c r="N116" s="27"/>
      <c r="O116" s="27"/>
      <c r="P116" s="27"/>
    </row>
    <row r="117" spans="1:16" x14ac:dyDescent="0.2">
      <c r="A117" s="16" t="s">
        <v>73</v>
      </c>
      <c r="B117" s="34"/>
      <c r="C117" s="27">
        <f t="shared" si="17"/>
        <v>0</v>
      </c>
      <c r="D117" s="27">
        <v>2.2999999999999998</v>
      </c>
      <c r="E117" s="27">
        <v>0.1</v>
      </c>
      <c r="F117" s="27"/>
      <c r="G117" s="27"/>
      <c r="H117" s="27">
        <v>0.3</v>
      </c>
      <c r="I117" s="27">
        <v>-0.4</v>
      </c>
      <c r="J117" s="27"/>
      <c r="K117" s="27"/>
      <c r="L117" s="27">
        <v>-0.3</v>
      </c>
      <c r="M117" s="27">
        <v>-2</v>
      </c>
      <c r="N117" s="27"/>
      <c r="O117" s="27"/>
      <c r="P117" s="27"/>
    </row>
    <row r="118" spans="1:16" x14ac:dyDescent="0.2">
      <c r="A118" s="12" t="s">
        <v>8</v>
      </c>
      <c r="B118" s="34" t="s">
        <v>36</v>
      </c>
      <c r="C118" s="27">
        <f t="shared" si="17"/>
        <v>-168.7</v>
      </c>
      <c r="D118" s="27">
        <f>SUM(D119)</f>
        <v>0</v>
      </c>
      <c r="E118" s="27">
        <f t="shared" ref="E118:I118" si="20">SUM(E119)</f>
        <v>0</v>
      </c>
      <c r="F118" s="27"/>
      <c r="G118" s="27"/>
      <c r="H118" s="27"/>
      <c r="I118" s="27">
        <f t="shared" si="20"/>
        <v>0</v>
      </c>
      <c r="J118" s="27"/>
      <c r="K118" s="27"/>
      <c r="L118" s="27"/>
      <c r="M118" s="27"/>
      <c r="N118" s="27">
        <f>N119+N120</f>
        <v>-68.7</v>
      </c>
      <c r="O118" s="27"/>
      <c r="P118" s="27">
        <f>SUM(P119)</f>
        <v>-100</v>
      </c>
    </row>
    <row r="119" spans="1:16" x14ac:dyDescent="0.2">
      <c r="A119" s="16" t="s">
        <v>73</v>
      </c>
      <c r="B119" s="34"/>
      <c r="C119" s="27">
        <f t="shared" si="17"/>
        <v>-132.5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>
        <v>-32.5</v>
      </c>
      <c r="O119" s="27"/>
      <c r="P119" s="27">
        <v>-100</v>
      </c>
    </row>
    <row r="120" spans="1:16" ht="45" x14ac:dyDescent="0.2">
      <c r="A120" s="29" t="s">
        <v>80</v>
      </c>
      <c r="B120" s="34"/>
      <c r="C120" s="27">
        <f t="shared" si="17"/>
        <v>-36.200000000000003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>
        <v>-36.200000000000003</v>
      </c>
      <c r="O120" s="27"/>
      <c r="P120" s="27"/>
    </row>
    <row r="121" spans="1:16" x14ac:dyDescent="0.2">
      <c r="A121" s="13" t="s">
        <v>44</v>
      </c>
      <c r="B121" s="34"/>
      <c r="C121" s="28">
        <f t="shared" si="17"/>
        <v>0.10000000000000009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>
        <f>P124+P122</f>
        <v>0.10000000000000009</v>
      </c>
    </row>
    <row r="122" spans="1:16" x14ac:dyDescent="0.2">
      <c r="A122" s="15" t="s">
        <v>86</v>
      </c>
      <c r="B122" s="34" t="s">
        <v>36</v>
      </c>
      <c r="C122" s="27">
        <f t="shared" si="17"/>
        <v>-2.4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7"/>
      <c r="P122" s="27">
        <f>SUM(P123)</f>
        <v>-2.4</v>
      </c>
    </row>
    <row r="123" spans="1:16" x14ac:dyDescent="0.2">
      <c r="A123" s="16" t="s">
        <v>73</v>
      </c>
      <c r="B123" s="34"/>
      <c r="C123" s="27">
        <f t="shared" si="17"/>
        <v>-2.4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7"/>
      <c r="P123" s="27">
        <v>-2.4</v>
      </c>
    </row>
    <row r="124" spans="1:16" x14ac:dyDescent="0.2">
      <c r="A124" s="12" t="s">
        <v>8</v>
      </c>
      <c r="B124" s="34" t="s">
        <v>36</v>
      </c>
      <c r="C124" s="27">
        <f t="shared" si="17"/>
        <v>2.5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>
        <f>SUM(P125)</f>
        <v>2.5</v>
      </c>
    </row>
    <row r="125" spans="1:16" x14ac:dyDescent="0.2">
      <c r="A125" s="16" t="s">
        <v>73</v>
      </c>
      <c r="B125" s="34"/>
      <c r="C125" s="27">
        <f t="shared" si="17"/>
        <v>2.5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>
        <v>2.5</v>
      </c>
    </row>
    <row r="126" spans="1:16" ht="18" customHeight="1" x14ac:dyDescent="0.2">
      <c r="A126" s="19" t="s">
        <v>7</v>
      </c>
      <c r="B126" s="2"/>
      <c r="C126" s="28">
        <f t="shared" si="17"/>
        <v>321.60000000000002</v>
      </c>
      <c r="D126" s="28">
        <f>SUM(D132+D130)</f>
        <v>514</v>
      </c>
      <c r="E126" s="28">
        <f t="shared" ref="E126:P126" si="21">SUM(E132+E130)</f>
        <v>4</v>
      </c>
      <c r="F126" s="28"/>
      <c r="G126" s="28">
        <f t="shared" si="21"/>
        <v>-7.9</v>
      </c>
      <c r="H126" s="28">
        <f t="shared" si="21"/>
        <v>-5.6</v>
      </c>
      <c r="I126" s="28">
        <f t="shared" si="21"/>
        <v>-0.4</v>
      </c>
      <c r="J126" s="28"/>
      <c r="K126" s="28"/>
      <c r="L126" s="28">
        <f t="shared" si="21"/>
        <v>-2.7</v>
      </c>
      <c r="M126" s="28">
        <f t="shared" si="21"/>
        <v>-10.7</v>
      </c>
      <c r="N126" s="28">
        <f>SUM(N132+N130+N128)</f>
        <v>-55.2</v>
      </c>
      <c r="O126" s="28">
        <f t="shared" si="21"/>
        <v>-61.900000000000006</v>
      </c>
      <c r="P126" s="28">
        <f t="shared" si="21"/>
        <v>-52</v>
      </c>
    </row>
    <row r="127" spans="1:16" ht="10.5" customHeight="1" x14ac:dyDescent="0.2">
      <c r="A127" s="18" t="s">
        <v>6</v>
      </c>
      <c r="B127" s="2"/>
      <c r="C127" s="28"/>
      <c r="D127" s="28"/>
      <c r="E127" s="28"/>
      <c r="F127" s="28"/>
      <c r="G127" s="28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ht="10.5" customHeight="1" x14ac:dyDescent="0.2">
      <c r="A128" s="15" t="s">
        <v>97</v>
      </c>
      <c r="B128" s="4" t="s">
        <v>98</v>
      </c>
      <c r="C128" s="27">
        <f t="shared" si="17"/>
        <v>2.5</v>
      </c>
      <c r="D128" s="28"/>
      <c r="E128" s="28"/>
      <c r="F128" s="28"/>
      <c r="G128" s="28"/>
      <c r="H128" s="24"/>
      <c r="I128" s="24"/>
      <c r="J128" s="24"/>
      <c r="K128" s="24"/>
      <c r="L128" s="24"/>
      <c r="M128" s="24"/>
      <c r="N128" s="27">
        <f>SUM(N129)</f>
        <v>2.5</v>
      </c>
      <c r="O128" s="24"/>
      <c r="P128" s="24"/>
    </row>
    <row r="129" spans="1:16" ht="10.5" customHeight="1" x14ac:dyDescent="0.2">
      <c r="A129" s="16" t="s">
        <v>73</v>
      </c>
      <c r="B129" s="2"/>
      <c r="C129" s="27">
        <f t="shared" si="17"/>
        <v>2.5</v>
      </c>
      <c r="D129" s="28"/>
      <c r="E129" s="28"/>
      <c r="F129" s="28"/>
      <c r="G129" s="28"/>
      <c r="H129" s="24"/>
      <c r="I129" s="24"/>
      <c r="J129" s="24"/>
      <c r="K129" s="24"/>
      <c r="L129" s="24"/>
      <c r="M129" s="24"/>
      <c r="N129" s="27">
        <v>2.5</v>
      </c>
      <c r="O129" s="24"/>
      <c r="P129" s="24"/>
    </row>
    <row r="130" spans="1:16" ht="10.5" customHeight="1" x14ac:dyDescent="0.2">
      <c r="A130" s="15" t="s">
        <v>85</v>
      </c>
      <c r="B130" s="4" t="s">
        <v>9</v>
      </c>
      <c r="C130" s="27">
        <f>SUM(D130:P130)</f>
        <v>11.5</v>
      </c>
      <c r="D130" s="27">
        <f>SUM(D131)</f>
        <v>11.4</v>
      </c>
      <c r="E130" s="27">
        <f>SUM(E131)</f>
        <v>0.1</v>
      </c>
      <c r="F130" s="28"/>
      <c r="G130" s="28"/>
      <c r="H130" s="24"/>
      <c r="I130" s="24"/>
      <c r="J130" s="24"/>
      <c r="K130" s="24"/>
      <c r="L130" s="24"/>
      <c r="M130" s="24"/>
      <c r="N130" s="24"/>
      <c r="O130" s="24"/>
      <c r="P130" s="27"/>
    </row>
    <row r="131" spans="1:16" ht="10.5" customHeight="1" x14ac:dyDescent="0.2">
      <c r="A131" s="16" t="s">
        <v>73</v>
      </c>
      <c r="B131" s="2"/>
      <c r="C131" s="27">
        <f>SUM(D131:P131)</f>
        <v>11.5</v>
      </c>
      <c r="D131" s="27">
        <v>11.4</v>
      </c>
      <c r="E131" s="27">
        <v>0.1</v>
      </c>
      <c r="F131" s="28"/>
      <c r="G131" s="28"/>
      <c r="H131" s="24"/>
      <c r="I131" s="24"/>
      <c r="J131" s="24"/>
      <c r="K131" s="24"/>
      <c r="L131" s="24"/>
      <c r="M131" s="24"/>
      <c r="N131" s="24"/>
      <c r="O131" s="24"/>
      <c r="P131" s="27"/>
    </row>
    <row r="132" spans="1:16" ht="12.75" customHeight="1" x14ac:dyDescent="0.2">
      <c r="A132" s="12" t="s">
        <v>8</v>
      </c>
      <c r="B132" s="4"/>
      <c r="C132" s="27">
        <f>SUM(D132:P132)</f>
        <v>307.60000000000002</v>
      </c>
      <c r="D132" s="27">
        <f>SUM(D134+D140+D148+D139+D144+D145+D146+D147)</f>
        <v>502.6</v>
      </c>
      <c r="E132" s="27">
        <f t="shared" ref="E132:P132" si="22">SUM(E134+E140+E148+E139+E144+E145+E146+E147)</f>
        <v>3.9000000000000004</v>
      </c>
      <c r="F132" s="27"/>
      <c r="G132" s="27">
        <f t="shared" si="22"/>
        <v>-7.9</v>
      </c>
      <c r="H132" s="27">
        <f t="shared" si="22"/>
        <v>-5.6</v>
      </c>
      <c r="I132" s="27">
        <f t="shared" si="22"/>
        <v>-0.4</v>
      </c>
      <c r="J132" s="27"/>
      <c r="K132" s="27"/>
      <c r="L132" s="27">
        <f t="shared" si="22"/>
        <v>-2.7</v>
      </c>
      <c r="M132" s="27">
        <f t="shared" si="22"/>
        <v>-10.7</v>
      </c>
      <c r="N132" s="27">
        <f t="shared" si="22"/>
        <v>-57.7</v>
      </c>
      <c r="O132" s="27">
        <f t="shared" si="22"/>
        <v>-61.900000000000006</v>
      </c>
      <c r="P132" s="27">
        <f t="shared" si="22"/>
        <v>-52</v>
      </c>
    </row>
    <row r="133" spans="1:16" ht="12.75" customHeight="1" x14ac:dyDescent="0.2">
      <c r="A133" s="32" t="s">
        <v>22</v>
      </c>
      <c r="B133" s="4"/>
      <c r="C133" s="30"/>
      <c r="D133" s="27"/>
      <c r="E133" s="30"/>
      <c r="F133" s="30"/>
      <c r="G133" s="30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1:16" ht="12.75" customHeight="1" x14ac:dyDescent="0.2">
      <c r="A134" s="17"/>
      <c r="B134" s="10" t="s">
        <v>9</v>
      </c>
      <c r="C134" s="27">
        <f>SUM(D134:P134)</f>
        <v>117.00000000000011</v>
      </c>
      <c r="D134" s="27">
        <f>SUM(D135+D136)</f>
        <v>293.3</v>
      </c>
      <c r="E134" s="27">
        <f t="shared" ref="E134:P134" si="23">SUM(E135+E136)</f>
        <v>1.6</v>
      </c>
      <c r="F134" s="27"/>
      <c r="G134" s="27">
        <f t="shared" si="23"/>
        <v>-7.9</v>
      </c>
      <c r="H134" s="27">
        <f t="shared" si="23"/>
        <v>-2.5</v>
      </c>
      <c r="I134" s="27">
        <f t="shared" si="23"/>
        <v>-0.4</v>
      </c>
      <c r="J134" s="27"/>
      <c r="K134" s="27"/>
      <c r="L134" s="27">
        <f t="shared" si="23"/>
        <v>-2.7</v>
      </c>
      <c r="M134" s="27">
        <f t="shared" si="23"/>
        <v>-10.7</v>
      </c>
      <c r="N134" s="27">
        <f t="shared" si="23"/>
        <v>-54</v>
      </c>
      <c r="O134" s="27">
        <f t="shared" si="23"/>
        <v>-47.7</v>
      </c>
      <c r="P134" s="27">
        <f t="shared" si="23"/>
        <v>-52</v>
      </c>
    </row>
    <row r="135" spans="1:16" ht="12.75" customHeight="1" x14ac:dyDescent="0.2">
      <c r="A135" s="17" t="s">
        <v>84</v>
      </c>
      <c r="B135" s="10"/>
      <c r="C135" s="27">
        <f>SUM(D135:P135)</f>
        <v>-26.4</v>
      </c>
      <c r="D135" s="27">
        <v>2.5</v>
      </c>
      <c r="E135" s="27"/>
      <c r="F135" s="27"/>
      <c r="G135" s="27">
        <v>-0.9</v>
      </c>
      <c r="H135" s="27">
        <v>-1</v>
      </c>
      <c r="I135" s="27"/>
      <c r="J135" s="27"/>
      <c r="K135" s="27"/>
      <c r="L135" s="27">
        <v>-2</v>
      </c>
      <c r="M135" s="27"/>
      <c r="N135" s="27"/>
      <c r="O135" s="27">
        <v>-25</v>
      </c>
      <c r="P135" s="27"/>
    </row>
    <row r="136" spans="1:16" ht="12.75" customHeight="1" x14ac:dyDescent="0.2">
      <c r="A136" s="17" t="s">
        <v>8</v>
      </c>
      <c r="B136" s="10"/>
      <c r="C136" s="27">
        <f>SUM(D136:P136)</f>
        <v>143.40000000000009</v>
      </c>
      <c r="D136" s="27">
        <f>SUM(D138)</f>
        <v>290.8</v>
      </c>
      <c r="E136" s="27">
        <f t="shared" ref="E136:P136" si="24">SUM(E138)</f>
        <v>1.6</v>
      </c>
      <c r="F136" s="27"/>
      <c r="G136" s="27">
        <f t="shared" si="24"/>
        <v>-7</v>
      </c>
      <c r="H136" s="27">
        <f t="shared" si="24"/>
        <v>-1.5</v>
      </c>
      <c r="I136" s="27">
        <f t="shared" si="24"/>
        <v>-0.4</v>
      </c>
      <c r="J136" s="27"/>
      <c r="K136" s="27"/>
      <c r="L136" s="27">
        <f t="shared" si="24"/>
        <v>-0.7</v>
      </c>
      <c r="M136" s="27">
        <f t="shared" si="24"/>
        <v>-10.7</v>
      </c>
      <c r="N136" s="27">
        <f t="shared" si="24"/>
        <v>-54</v>
      </c>
      <c r="O136" s="27">
        <f t="shared" si="24"/>
        <v>-22.7</v>
      </c>
      <c r="P136" s="27">
        <f t="shared" si="24"/>
        <v>-52</v>
      </c>
    </row>
    <row r="137" spans="1:16" ht="12.75" customHeight="1" x14ac:dyDescent="0.2">
      <c r="A137" s="53" t="s">
        <v>6</v>
      </c>
      <c r="B137" s="10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1:16" ht="12.75" customHeight="1" x14ac:dyDescent="0.2">
      <c r="A138" s="17" t="s">
        <v>91</v>
      </c>
      <c r="B138" s="10"/>
      <c r="C138" s="27">
        <f>SUM(D138:P138)</f>
        <v>143.40000000000009</v>
      </c>
      <c r="D138" s="27">
        <v>290.8</v>
      </c>
      <c r="E138" s="27">
        <v>1.6</v>
      </c>
      <c r="F138" s="27"/>
      <c r="G138" s="27">
        <v>-7</v>
      </c>
      <c r="H138" s="27">
        <v>-1.5</v>
      </c>
      <c r="I138" s="27">
        <v>-0.4</v>
      </c>
      <c r="J138" s="27"/>
      <c r="K138" s="27"/>
      <c r="L138" s="27">
        <v>-0.7</v>
      </c>
      <c r="M138" s="27">
        <v>-10.7</v>
      </c>
      <c r="N138" s="27">
        <v>-54</v>
      </c>
      <c r="O138" s="27">
        <v>-22.7</v>
      </c>
      <c r="P138" s="27">
        <v>-52</v>
      </c>
    </row>
    <row r="139" spans="1:16" ht="12.75" customHeight="1" x14ac:dyDescent="0.2">
      <c r="A139" s="17" t="s">
        <v>90</v>
      </c>
      <c r="B139" s="10" t="s">
        <v>82</v>
      </c>
      <c r="C139" s="27">
        <f>SUM(D139:P139)</f>
        <v>-0.5</v>
      </c>
      <c r="D139" s="27">
        <v>-0.9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>
        <v>0.4</v>
      </c>
      <c r="O139" s="27"/>
      <c r="P139" s="27"/>
    </row>
    <row r="140" spans="1:16" ht="12.75" customHeight="1" x14ac:dyDescent="0.2">
      <c r="A140" s="35"/>
      <c r="B140" s="10" t="s">
        <v>18</v>
      </c>
      <c r="C140" s="27">
        <f>SUM(D140:P140)</f>
        <v>73.099999999999994</v>
      </c>
      <c r="D140" s="27">
        <f>SUM(D142)</f>
        <v>85.7</v>
      </c>
      <c r="E140" s="27">
        <f>SUM(E142)</f>
        <v>1.1000000000000001</v>
      </c>
      <c r="F140" s="27"/>
      <c r="G140" s="27"/>
      <c r="H140" s="27"/>
      <c r="I140" s="27"/>
      <c r="J140" s="27"/>
      <c r="K140" s="27"/>
      <c r="L140" s="27"/>
      <c r="M140" s="27"/>
      <c r="N140" s="27">
        <f>SUM(N142+N143)</f>
        <v>-3.2</v>
      </c>
      <c r="O140" s="27">
        <f t="shared" ref="O140" si="25">SUM(O142+O143)</f>
        <v>-10.5</v>
      </c>
      <c r="P140" s="27"/>
    </row>
    <row r="141" spans="1:16" ht="11.25" customHeight="1" x14ac:dyDescent="0.2">
      <c r="A141" s="36" t="s">
        <v>34</v>
      </c>
      <c r="B141" s="10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1:16" ht="12.75" customHeight="1" x14ac:dyDescent="0.2">
      <c r="A142" s="17" t="s">
        <v>89</v>
      </c>
      <c r="B142" s="10"/>
      <c r="C142" s="27">
        <f t="shared" ref="C142:C148" si="26">SUM(D142:P142)</f>
        <v>73.3</v>
      </c>
      <c r="D142" s="27">
        <v>85.7</v>
      </c>
      <c r="E142" s="27">
        <v>1.1000000000000001</v>
      </c>
      <c r="F142" s="27"/>
      <c r="G142" s="27"/>
      <c r="H142" s="27"/>
      <c r="I142" s="27"/>
      <c r="J142" s="27"/>
      <c r="K142" s="27"/>
      <c r="L142" s="27"/>
      <c r="M142" s="27"/>
      <c r="N142" s="27">
        <v>-3</v>
      </c>
      <c r="O142" s="27">
        <v>-10.5</v>
      </c>
      <c r="P142" s="27"/>
    </row>
    <row r="143" spans="1:16" ht="12.75" customHeight="1" x14ac:dyDescent="0.2">
      <c r="A143" s="16" t="s">
        <v>81</v>
      </c>
      <c r="B143" s="10"/>
      <c r="C143" s="27">
        <f t="shared" si="26"/>
        <v>-0.2</v>
      </c>
      <c r="D143" s="27"/>
      <c r="E143" s="27"/>
      <c r="F143" s="30"/>
      <c r="G143" s="30"/>
      <c r="H143" s="27"/>
      <c r="I143" s="27"/>
      <c r="J143" s="27"/>
      <c r="K143" s="27"/>
      <c r="L143" s="27"/>
      <c r="M143" s="27"/>
      <c r="N143" s="27">
        <v>-0.2</v>
      </c>
      <c r="O143" s="27"/>
      <c r="P143" s="27"/>
    </row>
    <row r="144" spans="1:16" ht="12.75" customHeight="1" x14ac:dyDescent="0.2">
      <c r="A144" s="17" t="s">
        <v>89</v>
      </c>
      <c r="B144" s="10" t="s">
        <v>12</v>
      </c>
      <c r="C144" s="27">
        <f t="shared" si="26"/>
        <v>0.7</v>
      </c>
      <c r="D144" s="27">
        <v>0.9</v>
      </c>
      <c r="E144" s="27"/>
      <c r="F144" s="30"/>
      <c r="G144" s="30"/>
      <c r="H144" s="27"/>
      <c r="I144" s="27"/>
      <c r="J144" s="27"/>
      <c r="K144" s="27"/>
      <c r="L144" s="27"/>
      <c r="M144" s="27"/>
      <c r="N144" s="27"/>
      <c r="O144" s="27">
        <v>-0.2</v>
      </c>
      <c r="P144" s="27"/>
    </row>
    <row r="145" spans="1:19" ht="12.75" customHeight="1" x14ac:dyDescent="0.2">
      <c r="A145" s="17" t="s">
        <v>89</v>
      </c>
      <c r="B145" s="10" t="s">
        <v>53</v>
      </c>
      <c r="C145" s="27">
        <f t="shared" si="26"/>
        <v>8.2999999999999989</v>
      </c>
      <c r="D145" s="27">
        <v>9.1999999999999993</v>
      </c>
      <c r="E145" s="27">
        <v>0.1</v>
      </c>
      <c r="F145" s="30"/>
      <c r="G145" s="30"/>
      <c r="H145" s="27"/>
      <c r="I145" s="27"/>
      <c r="J145" s="27"/>
      <c r="K145" s="27"/>
      <c r="L145" s="27"/>
      <c r="M145" s="27"/>
      <c r="N145" s="27"/>
      <c r="O145" s="27">
        <v>-1</v>
      </c>
      <c r="P145" s="27"/>
    </row>
    <row r="146" spans="1:19" ht="12.75" customHeight="1" x14ac:dyDescent="0.2">
      <c r="A146" s="17" t="s">
        <v>89</v>
      </c>
      <c r="B146" s="10" t="s">
        <v>36</v>
      </c>
      <c r="C146" s="27">
        <f t="shared" si="26"/>
        <v>16.3</v>
      </c>
      <c r="D146" s="27">
        <v>16.600000000000001</v>
      </c>
      <c r="E146" s="27">
        <v>0.2</v>
      </c>
      <c r="F146" s="30"/>
      <c r="G146" s="30"/>
      <c r="H146" s="27"/>
      <c r="I146" s="27"/>
      <c r="J146" s="27"/>
      <c r="K146" s="27"/>
      <c r="L146" s="27"/>
      <c r="M146" s="27"/>
      <c r="N146" s="27"/>
      <c r="O146" s="27">
        <v>-0.5</v>
      </c>
      <c r="P146" s="27"/>
    </row>
    <row r="147" spans="1:19" ht="12.75" customHeight="1" x14ac:dyDescent="0.2">
      <c r="A147" s="17" t="s">
        <v>89</v>
      </c>
      <c r="B147" s="10" t="s">
        <v>5</v>
      </c>
      <c r="C147" s="27">
        <f t="shared" si="26"/>
        <v>35.1</v>
      </c>
      <c r="D147" s="27">
        <v>36</v>
      </c>
      <c r="E147" s="27">
        <v>0.5</v>
      </c>
      <c r="F147" s="30"/>
      <c r="G147" s="30"/>
      <c r="H147" s="27"/>
      <c r="I147" s="27"/>
      <c r="J147" s="27"/>
      <c r="K147" s="27"/>
      <c r="L147" s="27"/>
      <c r="M147" s="27"/>
      <c r="N147" s="27">
        <v>-0.4</v>
      </c>
      <c r="O147" s="27">
        <v>-1</v>
      </c>
      <c r="P147" s="27"/>
    </row>
    <row r="148" spans="1:19" ht="12.75" customHeight="1" x14ac:dyDescent="0.2">
      <c r="A148" s="17"/>
      <c r="B148" s="10" t="s">
        <v>11</v>
      </c>
      <c r="C148" s="27">
        <f t="shared" si="26"/>
        <v>57.599999999999994</v>
      </c>
      <c r="D148" s="27">
        <f>SUM(D150+D151)</f>
        <v>61.8</v>
      </c>
      <c r="E148" s="27">
        <f>SUM(E150+E151)</f>
        <v>0.4</v>
      </c>
      <c r="F148" s="27"/>
      <c r="G148" s="27"/>
      <c r="H148" s="27">
        <f t="shared" ref="H148:N148" si="27">SUM(H150+H151)</f>
        <v>-3.1</v>
      </c>
      <c r="I148" s="27"/>
      <c r="J148" s="27"/>
      <c r="K148" s="27"/>
      <c r="L148" s="27"/>
      <c r="M148" s="27"/>
      <c r="N148" s="27">
        <f t="shared" si="27"/>
        <v>-0.5</v>
      </c>
      <c r="O148" s="27">
        <f>SUM(O150)</f>
        <v>-1</v>
      </c>
      <c r="P148" s="27"/>
    </row>
    <row r="149" spans="1:19" ht="12.75" customHeight="1" x14ac:dyDescent="0.2">
      <c r="A149" s="53" t="s">
        <v>34</v>
      </c>
      <c r="B149" s="10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1:19" ht="12.75" customHeight="1" x14ac:dyDescent="0.2">
      <c r="A150" s="17" t="s">
        <v>89</v>
      </c>
      <c r="B150" s="10"/>
      <c r="C150" s="27">
        <f>SUM(D150:P150)</f>
        <v>55.599999999999994</v>
      </c>
      <c r="D150" s="27">
        <v>59.8</v>
      </c>
      <c r="E150" s="27">
        <v>0.4</v>
      </c>
      <c r="F150" s="27"/>
      <c r="G150" s="27"/>
      <c r="H150" s="27">
        <v>-3.1</v>
      </c>
      <c r="I150" s="27"/>
      <c r="J150" s="27"/>
      <c r="K150" s="27"/>
      <c r="L150" s="27"/>
      <c r="M150" s="27"/>
      <c r="N150" s="27">
        <v>-0.5</v>
      </c>
      <c r="O150" s="27">
        <v>-1</v>
      </c>
      <c r="P150" s="27"/>
    </row>
    <row r="151" spans="1:19" ht="12.75" customHeight="1" x14ac:dyDescent="0.2">
      <c r="A151" s="17" t="s">
        <v>90</v>
      </c>
      <c r="B151" s="10"/>
      <c r="C151" s="27">
        <f>SUM(D151:P151)</f>
        <v>2</v>
      </c>
      <c r="D151" s="27">
        <v>2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1:19" ht="12.75" customHeight="1" x14ac:dyDescent="0.2">
      <c r="A152" s="25" t="s">
        <v>2</v>
      </c>
      <c r="B152" s="1"/>
      <c r="C152" s="47">
        <f>SUM(D152:P152)</f>
        <v>87.299999999999955</v>
      </c>
      <c r="D152" s="28">
        <f>SUM(D10+D79+D86+D94+D104+D111+D121+D126+D92)</f>
        <v>751.8</v>
      </c>
      <c r="E152" s="31">
        <f t="shared" ref="E152:P152" si="28">SUM(E10+E79+E86+E94+E104+E111+E121+E126+E92)</f>
        <v>8.8849999999999998</v>
      </c>
      <c r="F152" s="28">
        <f t="shared" si="28"/>
        <v>0.3</v>
      </c>
      <c r="G152" s="28">
        <f t="shared" si="28"/>
        <v>-7.9</v>
      </c>
      <c r="H152" s="46">
        <f t="shared" si="28"/>
        <v>-4.76</v>
      </c>
      <c r="I152" s="28">
        <f t="shared" si="28"/>
        <v>0.19999999999999996</v>
      </c>
      <c r="J152" s="28">
        <f t="shared" si="28"/>
        <v>39.200000000000003</v>
      </c>
      <c r="K152" s="28">
        <f t="shared" si="28"/>
        <v>0.80000000000000027</v>
      </c>
      <c r="L152" s="28">
        <f t="shared" si="28"/>
        <v>-2.5</v>
      </c>
      <c r="M152" s="28">
        <f t="shared" si="28"/>
        <v>-12.7</v>
      </c>
      <c r="N152" s="31">
        <f t="shared" si="28"/>
        <v>-214.63500000000002</v>
      </c>
      <c r="O152" s="28">
        <f t="shared" si="28"/>
        <v>-20.20000000000001</v>
      </c>
      <c r="P152" s="46">
        <f t="shared" si="28"/>
        <v>-451.18999999999994</v>
      </c>
    </row>
    <row r="153" spans="1:19" ht="12.75" customHeight="1" x14ac:dyDescent="0.2">
      <c r="A153" s="6"/>
      <c r="C153" s="41"/>
      <c r="D153" s="41"/>
      <c r="E153" s="41"/>
      <c r="F153" s="41"/>
      <c r="G153" s="41"/>
      <c r="H153" s="41"/>
      <c r="I153" s="41"/>
      <c r="J153" s="42"/>
    </row>
    <row r="154" spans="1:19" ht="12.75" customHeight="1" x14ac:dyDescent="0.2">
      <c r="C154" s="5"/>
      <c r="D154" s="5"/>
      <c r="E154" s="5"/>
      <c r="F154" s="5"/>
      <c r="G154" s="5"/>
      <c r="H154" s="43"/>
      <c r="I154" s="43"/>
      <c r="J154" s="43"/>
      <c r="K154" s="43"/>
      <c r="L154" s="5"/>
      <c r="M154" s="5"/>
      <c r="S154" s="33"/>
    </row>
    <row r="155" spans="1:19" ht="12.75" customHeight="1" x14ac:dyDescent="0.2">
      <c r="C155" s="5"/>
      <c r="D155" s="5"/>
      <c r="E155" s="5"/>
      <c r="F155" s="5"/>
      <c r="G155" s="5"/>
      <c r="H155" s="5"/>
      <c r="I155" s="5"/>
      <c r="J155" s="5"/>
    </row>
    <row r="156" spans="1:19" ht="12.75" customHeight="1" x14ac:dyDescent="0.2"/>
    <row r="157" spans="1:19" ht="12.75" customHeight="1" x14ac:dyDescent="0.2"/>
    <row r="158" spans="1:19" ht="12.75" customHeight="1" x14ac:dyDescent="0.2"/>
    <row r="159" spans="1:19" ht="12.75" customHeight="1" x14ac:dyDescent="0.2"/>
    <row r="160" spans="1:19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</sheetData>
  <mergeCells count="18">
    <mergeCell ref="L7:L9"/>
    <mergeCell ref="G7:G9"/>
    <mergeCell ref="F7:F9"/>
    <mergeCell ref="I7:I9"/>
    <mergeCell ref="M7:M9"/>
    <mergeCell ref="N6:P6"/>
    <mergeCell ref="A5:P5"/>
    <mergeCell ref="N7:N9"/>
    <mergeCell ref="A7:A9"/>
    <mergeCell ref="B7:B9"/>
    <mergeCell ref="C7:C9"/>
    <mergeCell ref="H7:H9"/>
    <mergeCell ref="K7:K9"/>
    <mergeCell ref="J7:J9"/>
    <mergeCell ref="P7:P9"/>
    <mergeCell ref="D7:D9"/>
    <mergeCell ref="E7:E9"/>
    <mergeCell ref="O7:O9"/>
  </mergeCells>
  <phoneticPr fontId="0" type="noConversion"/>
  <pageMargins left="0.82677165354330717" right="0.23622047244094491" top="0.74803149606299213" bottom="0.35433070866141736" header="0.31496062992125984" footer="0.31496062992125984"/>
  <pageSetup paperSize="9" orientation="landscape" r:id="rId1"/>
  <headerFooter differentFirst="1" alignWithMargins="0">
    <oddHeader xml:space="preserve">&amp;C&amp;P&amp;R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Priedas</vt:lpstr>
      <vt:lpstr>Priedas!Print_Titles</vt:lpstr>
    </vt:vector>
  </TitlesOfParts>
  <Company>KRS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 Gailiuvienė</cp:lastModifiedBy>
  <cp:lastPrinted>2019-10-22T07:08:37Z</cp:lastPrinted>
  <dcterms:created xsi:type="dcterms:W3CDTF">2007-10-10T12:55:51Z</dcterms:created>
  <dcterms:modified xsi:type="dcterms:W3CDTF">2019-10-22T07:09:31Z</dcterms:modified>
</cp:coreProperties>
</file>