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Zemes ukio  ir aplinkosaugos skyrius\Akvilė Bazilienė\Savivaldybiu Aplinkos ARSP\2022 METAI\2022\SAARSP 2022-03\"/>
    </mc:Choice>
  </mc:AlternateContent>
  <xr:revisionPtr revIDLastSave="0" documentId="13_ncr:1_{FD4D929B-A69A-440F-8385-673EC5891B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 m.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7" i="1"/>
  <c r="F18" i="1"/>
  <c r="F20" i="1"/>
  <c r="F26" i="1"/>
  <c r="F31" i="1"/>
  <c r="F32" i="1"/>
  <c r="F38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7" i="1"/>
  <c r="F68" i="1"/>
  <c r="F71" i="1"/>
  <c r="F72" i="1"/>
  <c r="F73" i="1"/>
  <c r="F74" i="1"/>
  <c r="F76" i="1"/>
  <c r="F77" i="1"/>
  <c r="F78" i="1"/>
  <c r="F81" i="1"/>
  <c r="F82" i="1"/>
  <c r="F85" i="1"/>
  <c r="F86" i="1"/>
  <c r="F87" i="1"/>
  <c r="F88" i="1"/>
  <c r="F89" i="1"/>
  <c r="F90" i="1"/>
  <c r="F91" i="1"/>
  <c r="F9" i="1"/>
  <c r="E92" i="1"/>
  <c r="E83" i="1"/>
  <c r="F83" i="1" s="1"/>
  <c r="E79" i="1"/>
  <c r="F79" i="1" s="1"/>
  <c r="E74" i="1"/>
  <c r="E69" i="1"/>
  <c r="F69" i="1" s="1"/>
  <c r="E65" i="1"/>
  <c r="F65" i="1" s="1"/>
  <c r="E19" i="1"/>
  <c r="E37" i="1" s="1"/>
  <c r="E39" i="1" s="1"/>
  <c r="F39" i="1" s="1"/>
  <c r="E14" i="1"/>
  <c r="E30" i="1" s="1"/>
  <c r="E32" i="1" s="1"/>
  <c r="D92" i="1"/>
  <c r="F92" i="1" s="1"/>
  <c r="D83" i="1"/>
  <c r="D79" i="1"/>
  <c r="D74" i="1"/>
  <c r="D69" i="1"/>
  <c r="D65" i="1"/>
  <c r="D19" i="1"/>
  <c r="D37" i="1" s="1"/>
  <c r="D39" i="1" s="1"/>
  <c r="D14" i="1"/>
  <c r="D30" i="1" s="1"/>
  <c r="D32" i="1" s="1"/>
  <c r="F30" i="1" l="1"/>
  <c r="F37" i="1"/>
  <c r="F19" i="1"/>
  <c r="D93" i="1"/>
  <c r="E93" i="1"/>
  <c r="E25" i="1"/>
  <c r="E16" i="1"/>
  <c r="D25" i="1"/>
  <c r="D27" i="1" s="1"/>
  <c r="D44" i="1" s="1"/>
  <c r="D16" i="1"/>
  <c r="D21" i="1" s="1"/>
  <c r="E21" i="1" l="1"/>
  <c r="F21" i="1" s="1"/>
  <c r="F16" i="1"/>
  <c r="E27" i="1"/>
  <c r="F25" i="1"/>
  <c r="D95" i="1"/>
  <c r="F93" i="1"/>
  <c r="D96" i="1"/>
  <c r="E44" i="1" l="1"/>
  <c r="F27" i="1"/>
  <c r="F44" i="1" l="1"/>
  <c r="E95" i="1"/>
  <c r="E96" i="1" l="1"/>
  <c r="F96" i="1" s="1"/>
  <c r="F95" i="1"/>
</calcChain>
</file>

<file path=xl/sharedStrings.xml><?xml version="1.0" encoding="utf-8"?>
<sst xmlns="http://schemas.openxmlformats.org/spreadsheetml/2006/main" count="170" uniqueCount="152">
  <si>
    <t xml:space="preserve">PATVIRTINTA                                           Klaipėdos rajono savivaldybės tarybos                               
2022 m. vasario   d. sprendimu  Nr. T11- </t>
  </si>
  <si>
    <t xml:space="preserve">KLAIPĖDOS RAJONO SAVIVALDYBĖS
APLINKOS APSAUGOS RĖMIMO SPECIALIOSIOS PROGRAMOS 
2022 M.  PRIEMONĖS
</t>
  </si>
  <si>
    <t>1. Informacija apie Savivaldybių aplinkos apsaugos rėmimo specialiosios programos (toliau – Programa) lėšas</t>
  </si>
  <si>
    <t>Eil.   Nr.</t>
  </si>
  <si>
    <t>(1) Programos finansavimo šaltiniai</t>
  </si>
  <si>
    <t>2022-02-24 Sprendimas</t>
  </si>
  <si>
    <t>Pakeitimų sumos</t>
  </si>
  <si>
    <t>1.1.</t>
  </si>
  <si>
    <t>Mokesčiai už teršalų išmetimą į aplinką</t>
  </si>
  <si>
    <t>1.2.</t>
  </si>
  <si>
    <t>Mokesčiai už valstybinius gamtos išteklius</t>
  </si>
  <si>
    <t>1.3.</t>
  </si>
  <si>
    <t xml:space="preserve">Lėšos, gautos kaip želdinių atkuriamosios vertės kompensacija </t>
  </si>
  <si>
    <t>1.4.</t>
  </si>
  <si>
    <t>Savanoriškos juridinių ir fizinių asmenų įmokos ir kitos teisėtai gautos lėšos</t>
  </si>
  <si>
    <t>1.5.</t>
  </si>
  <si>
    <t>Mokesčiai už angliavandenilių išteklius</t>
  </si>
  <si>
    <t>1.6.</t>
  </si>
  <si>
    <t>Iš viso (1.1 + 1.2 + 1.3 + 1.4+1.5)</t>
  </si>
  <si>
    <t>1.7.</t>
  </si>
  <si>
    <t>Ankstesnio ataskaitinio laikotarpio lėšų, nurodytų 1.1 – 1.5 eilutėse, likutis</t>
  </si>
  <si>
    <t>1.8.</t>
  </si>
  <si>
    <t>Iš viso (1.6 + 1.7)</t>
  </si>
  <si>
    <t>1.9.</t>
  </si>
  <si>
    <t>Mokesčiai, sumokėti už medžiojamųjų gyvūnų išteklių naudojimą</t>
  </si>
  <si>
    <t>1.10.</t>
  </si>
  <si>
    <t>Ankstesnio ataskaitinio laikotarpio atitinkamų lėšų likutis</t>
  </si>
  <si>
    <t>1.11.</t>
  </si>
  <si>
    <t>Iš viso (1.9 + 1.10)</t>
  </si>
  <si>
    <t>1.12.</t>
  </si>
  <si>
    <t>Savivaldybės visuomenės sveikatos rėmimo specialiosios programos lėšų likutis ankstesnio ataskaitinio laikotarpio</t>
  </si>
  <si>
    <t>1.13.</t>
  </si>
  <si>
    <t>Faktinės ataskaitinio laikotarpio lėšos (1.8 + 1.11+1.12.)</t>
  </si>
  <si>
    <t>(2) Savivaldybės visuomenės sveikatos rėmimo specialiajai programai skirtinos lėšos</t>
  </si>
  <si>
    <t>Lėšos                   Eur</t>
  </si>
  <si>
    <t>1.14.</t>
  </si>
  <si>
    <t>20 procentų Savivaldybių aplinkos apsaugos rėmimo specialiosios programos lėšų, neįskaitant įplaukų už medžioklės plotų naudotojų mokesčius, mokamus įstatymų nustatytomis proporcijomis ir tvarka už medžiojamųjų gyvūnų išteklių naudojimą</t>
  </si>
  <si>
    <t>1.15.</t>
  </si>
  <si>
    <t xml:space="preserve">Ankstesnio ataskaitinio laikotarpio ataskaitos atitinkamų lėšų likutis </t>
  </si>
  <si>
    <t>1.16.</t>
  </si>
  <si>
    <t>Iš viso (1.14 + 1.15):</t>
  </si>
  <si>
    <t>(3) Kitoms Programos priemonėms skirtinos lėšos</t>
  </si>
  <si>
    <t>Lėšos, Eur</t>
  </si>
  <si>
    <t>1.17.</t>
  </si>
  <si>
    <t>80 procentų Savivaldybių aplinkos apsaugos rėmimo specialiosios programos lėšų, neįskaitant įplaukų už medžioklės plotų naudotojų mokesčius, mokamus įstatymų nustatytomis proporcijomis ir tvarka už medžiojamųjų gyvūnų išteklių naudojimą</t>
  </si>
  <si>
    <t>1.18.</t>
  </si>
  <si>
    <t>1.19.</t>
  </si>
  <si>
    <t>Iš viso (1.17 + 1.18):</t>
  </si>
  <si>
    <t>2. Priemonės, kurioms finansuoti naudojamos lėšos, surinktos už medžiojamųjų gyvūnų išteklių naudojimą</t>
  </si>
  <si>
    <t>Eil.    Nr.</t>
  </si>
  <si>
    <t>Priemonės pavadinimas</t>
  </si>
  <si>
    <t>Numatyta skirti lėšų, tūkst. Eur</t>
  </si>
  <si>
    <t>2.1.</t>
  </si>
  <si>
    <t xml:space="preserve">Finansinė parama žemės sklypų, kuriuose medžioklė nėra uždrausta, savininkams, valdytojams ir naudotojams, įgyvendinantiems žalos prevencijos priemones, kuriomis jie siekia išvengti medžiojamųjų gyvūnų daromos žalos. </t>
  </si>
  <si>
    <t>2.2.</t>
  </si>
  <si>
    <t>Kartografinės ir kitos medžiagos, reikalingos pagal Medžioklės įstatymo reikalavimus rengiamiems medžioklės plotų vienetų sudarymo ar jų ribų pakeitimo projektų parengimo priemonės</t>
  </si>
  <si>
    <t>2.3.</t>
  </si>
  <si>
    <t xml:space="preserve">Iš viso: </t>
  </si>
  <si>
    <t>3. Programos lėšos, skirtos Savivaldybės visuomenės sveikatos rėmimo specialiajai programai</t>
  </si>
  <si>
    <t>Numatyta skirti lėšų, Eur</t>
  </si>
  <si>
    <t>3.1.</t>
  </si>
  <si>
    <t>Savivaldybės visuomenės sveikatos rėmimo specialiosios programos vykdymas</t>
  </si>
  <si>
    <t>4. Kitos aplinkosaugos priemonės, kurioms įgyvendinti bus naudojamos Programos lėšos</t>
  </si>
  <si>
    <t>4.1.</t>
  </si>
  <si>
    <t>Aplinkos kokybės gerinimo ir apsaugos priemonės</t>
  </si>
  <si>
    <t>4.1.1.</t>
  </si>
  <si>
    <t>Parama jūrinių erelių apsaugai</t>
  </si>
  <si>
    <t>4.1.2.</t>
  </si>
  <si>
    <t xml:space="preserve">Invazinių Lietuvoje rūšių sąraše esančių rūšių kontrolės įgyvendinimo darbai </t>
  </si>
  <si>
    <t>4.1.3.</t>
  </si>
  <si>
    <t>Savivaldybės teritorijoje esančių valstybės saugomų teritorijų tvarkymo darbai</t>
  </si>
  <si>
    <t xml:space="preserve">4.1.4. </t>
  </si>
  <si>
    <t>Karklės teritorijos tvarkymo darbai</t>
  </si>
  <si>
    <t>4.1.5.</t>
  </si>
  <si>
    <t>Bešeimininkių statinių (griuvėsių, rezervuarų ir kt.) teritorijų tvarkymo darbai</t>
  </si>
  <si>
    <t>4.1.6.</t>
  </si>
  <si>
    <t>Išmetamų į atmosferą, vandenį, žemės paviršių ir gilesnius jo sluoksnius teršalų mažinimo įrenginių: nuotekų  ir lietaus  surinkimo, valymo, vandens tiekimo ir kokybės gerinimo, šildymo sistemos ir jų elementų  įsigijimas, projektavimas, statyba, remontas, rekonstravimas.</t>
  </si>
  <si>
    <t>4.1.7.</t>
  </si>
  <si>
    <t>Dovilų ir Gargždų karjerų pakrantės tvarkymo darbai</t>
  </si>
  <si>
    <t>4.1.8.</t>
  </si>
  <si>
    <t>Senojo fontano Drevernos kaime išardymo darbai</t>
  </si>
  <si>
    <t>4.1.9.</t>
  </si>
  <si>
    <t>Tiltelio atnaujinimas "Atgimimo parke"</t>
  </si>
  <si>
    <t>4.1.10.</t>
  </si>
  <si>
    <t>Lankupių šliuzo remonto ir priežiūros darbai</t>
  </si>
  <si>
    <t>4.1.11.</t>
  </si>
  <si>
    <t xml:space="preserve">Projekto "Žuvies ištraukimo vietos infrastruktūros gerinimas žvejams verslininkams Karklės kaimo centrinėje dalyje" dalinis finansavimas. </t>
  </si>
  <si>
    <t>4.1.12.</t>
  </si>
  <si>
    <t>Bebrų populiacijos gausos reguliavimas ir bebraviečių ardymas</t>
  </si>
  <si>
    <t>4.1.13.</t>
  </si>
  <si>
    <t xml:space="preserve">Šlikių vandenvietės gręžinio Nr. 9467 (kodas žemės gelmių registre 3070) likvidavimo darbai </t>
  </si>
  <si>
    <t>4.1.14.</t>
  </si>
  <si>
    <t>Gandralizdžių perkėlimo darbai</t>
  </si>
  <si>
    <t>4.1.15.</t>
  </si>
  <si>
    <t>Iš viso (4.1 priemonės):</t>
  </si>
  <si>
    <t>4.2.</t>
  </si>
  <si>
    <t>Atliekų tvarkymo infrastruktūros plėtros priemonės</t>
  </si>
  <si>
    <t>4.2.1.</t>
  </si>
  <si>
    <t xml:space="preserve">Komunalinių atliekų surinkimui ir (ar) rūšiavimui jų susidarymo vietose skirtų priemonių įsigijimas ir jų transportavimas į eksploatacijos vietas </t>
  </si>
  <si>
    <t>4.2.2.</t>
  </si>
  <si>
    <t xml:space="preserve">Atliekų tvarkymo plano ir kitų dokumentų (žemės sklypų sąnaudų ir naudos analizė) parengimas. </t>
  </si>
  <si>
    <t>Iš viso (4.2 priemonės):</t>
  </si>
  <si>
    <t>4.3.</t>
  </si>
  <si>
    <t>Atliekų, kurių turėtojo nustatyti neįmanoma arba kuris nebeegzistuoja, tvarkymo priemonės</t>
  </si>
  <si>
    <t>4.3.1.</t>
  </si>
  <si>
    <t>Įvairių užterštų teritorijų, šiukšlynų tvarkymas, kai nežinomas teršėjas, siekiant sumažinti neigiamą poveikį aplinkai</t>
  </si>
  <si>
    <t>4.3.2.</t>
  </si>
  <si>
    <t>Bešeimininkių padangų atliekų surinkimas ir išvežimas</t>
  </si>
  <si>
    <t>4.3.3.</t>
  </si>
  <si>
    <t>Ekstremalių (nenumatytų) ekologinių situacijų padarinių likvidavimas</t>
  </si>
  <si>
    <t>Iš viso (4.3 priemonės):</t>
  </si>
  <si>
    <t>4.4.</t>
  </si>
  <si>
    <t>Aplinkos monitoringo, prevencinės, aplinkos atkūrimo priemonės</t>
  </si>
  <si>
    <t>4.4.1.</t>
  </si>
  <si>
    <t>Savivaldybės teritorijos aplinkos monitoringo 2021-2025 m. programos įgyvendinimas</t>
  </si>
  <si>
    <t>4.4.2.</t>
  </si>
  <si>
    <t>Vandens telkinių pakrančių valymas ir tvarkymas</t>
  </si>
  <si>
    <t>4.4.3.</t>
  </si>
  <si>
    <t>Paplūdimių ir jų maudyklų įrengimas Klaipėdos rajone pagal parengtą galimybių studiją (Endriejavo ir Veiviržėnų seniūnijose)</t>
  </si>
  <si>
    <t>Iš viso (4.4 priemonės):</t>
  </si>
  <si>
    <t>4.5.</t>
  </si>
  <si>
    <t>Visuomenės švietimo ir mokymo aplinkosaugos klausimais priemonės</t>
  </si>
  <si>
    <t>4.5.1.</t>
  </si>
  <si>
    <t>Gamtosauginių leidinių įsigijimas</t>
  </si>
  <si>
    <t>4.5.2.</t>
  </si>
  <si>
    <t>Aplinkosauginių akcijų, renginių, talkų rėmimas</t>
  </si>
  <si>
    <t>Iš viso (4.5 priemonės):</t>
  </si>
  <si>
    <t>4.6.</t>
  </si>
  <si>
    <t>Želdynų ir želdinių apsaugos, tvarkymo, būklės stebėsenos, želdynų kūrimo, želdinių veisimo ir inventorizavimo priemonės</t>
  </si>
  <si>
    <t>4.6.1.</t>
  </si>
  <si>
    <t>Klaipėdos rajono želdynų ir želdinių inventorizavimas</t>
  </si>
  <si>
    <t>4.6.2.</t>
  </si>
  <si>
    <t>Pavojų keliančių medžių ir krūmų šalinimas, žeminimas iki žemės paviršiaus</t>
  </si>
  <si>
    <t>4.6.3.</t>
  </si>
  <si>
    <t>Želdynų kūrimas ir tvarkymas Gargždų mieste</t>
  </si>
  <si>
    <t>4.6.4.</t>
  </si>
  <si>
    <t>Želdynų kūrimas ir tvarkymas Priekulės seniūnijoje</t>
  </si>
  <si>
    <t>4.6.5.</t>
  </si>
  <si>
    <t>Sendvario seniūnijos apželdinimui, želdinių įsigijimui, želdinių priežiūrai ir tvarkymui (lėšos, gautos kaip želdinių atkuriamosios vertės kompensacija)</t>
  </si>
  <si>
    <t>4.6.6.</t>
  </si>
  <si>
    <t>Dauparų-Kvietinių seniūnijos apželdinimui, želdinių įsigijimui, želdinių priežiūrai ir tvarkymui (lėšos, gautos kaip želdinių atkuriamosios vertės kompensacija)</t>
  </si>
  <si>
    <t>4.6.7.</t>
  </si>
  <si>
    <t>Dovilų seniūnijos apželdinimui, želdinių įsigijimui, želdinių priežiūrai ir tvarkymui (lėšos, gautos kaip želdinių atkuriamosios vertės kompensacija)</t>
  </si>
  <si>
    <t>Iš viso (4.6 priemonės):</t>
  </si>
  <si>
    <t>Iš viso (4.1, 4.2, ,4.3, 4.4, 4.5, 4.6 priemonės)</t>
  </si>
  <si>
    <t>IŠ VISO IŠLAIDŲ:</t>
  </si>
  <si>
    <t>LĖŠŲ LIKUTIS:</t>
  </si>
  <si>
    <t xml:space="preserve">                                                           </t>
  </si>
  <si>
    <t xml:space="preserve">                                                     _______________</t>
  </si>
  <si>
    <t xml:space="preserve">Pontoninio liepto įrengimas </t>
  </si>
  <si>
    <t>Numatyta surinkti lėšų, lėšų likučiai Eur</t>
  </si>
  <si>
    <t>2022-03-31 Pakeitimai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</si>
</sst>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2" x14ac:knownFonts="1">
    <font>
      <sz val="11"/>
      <color theme="1"/>
      <name val="Calibri"/>
      <scheme val="minor"/>
    </font>
    <font>
      <sz val="12"/>
      <color theme="1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sz val="12"/>
      <name val="Times New Roman"/>
    </font>
    <font>
      <sz val="12"/>
      <name val="Times New Roman"/>
    </font>
    <font>
      <sz val="12"/>
      <color indexed="64"/>
      <name val="Times New Roman"/>
    </font>
    <font>
      <b/>
      <sz val="12"/>
      <color indexed="64"/>
      <name val="Times New Roman"/>
    </font>
    <font>
      <b/>
      <sz val="11"/>
      <color indexed="64"/>
      <name val="Times New Roman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1" fillId="2" borderId="0" xfId="0" applyFont="1" applyFill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64" fontId="1" fillId="0" borderId="0" xfId="0" applyNumberFormat="1" applyFont="1"/>
    <xf numFmtId="1" fontId="10" fillId="0" borderId="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Border="1"/>
    <xf numFmtId="164" fontId="1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/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8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1" fontId="11" fillId="2" borderId="1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zoomScale="115" workbookViewId="0">
      <selection activeCell="H9" sqref="H9"/>
    </sheetView>
  </sheetViews>
  <sheetFormatPr defaultRowHeight="15.75" x14ac:dyDescent="0.25"/>
  <cols>
    <col min="1" max="1" width="7.7109375" style="2" customWidth="1"/>
    <col min="2" max="2" width="42" style="1" customWidth="1"/>
    <col min="3" max="3" width="24.42578125" style="1" customWidth="1"/>
    <col min="4" max="5" width="14.85546875" style="3" customWidth="1"/>
    <col min="6" max="6" width="14" style="1" customWidth="1"/>
    <col min="7" max="16384" width="9.140625" style="1"/>
  </cols>
  <sheetData>
    <row r="1" spans="1:6" ht="6" customHeight="1" x14ac:dyDescent="0.25"/>
    <row r="2" spans="1:6" ht="57.75" customHeight="1" x14ac:dyDescent="0.25">
      <c r="C2" s="106" t="s">
        <v>0</v>
      </c>
      <c r="D2" s="106"/>
      <c r="E2" s="1"/>
    </row>
    <row r="3" spans="1:6" ht="1.5" customHeight="1" x14ac:dyDescent="0.25">
      <c r="C3" s="4"/>
      <c r="D3" s="5"/>
      <c r="E3" s="5"/>
    </row>
    <row r="4" spans="1:6" ht="51" customHeight="1" x14ac:dyDescent="0.25">
      <c r="A4" s="113" t="s">
        <v>1</v>
      </c>
      <c r="B4" s="113"/>
      <c r="C4" s="113"/>
      <c r="D4" s="113"/>
      <c r="E4" s="113"/>
      <c r="F4" s="113"/>
    </row>
    <row r="5" spans="1:6" ht="1.5" customHeight="1" x14ac:dyDescent="0.25"/>
    <row r="6" spans="1:6" ht="32.25" customHeight="1" thickBot="1" x14ac:dyDescent="0.3">
      <c r="A6" s="112" t="s">
        <v>2</v>
      </c>
      <c r="B6" s="112"/>
      <c r="C6" s="112"/>
      <c r="D6" s="112"/>
      <c r="E6" s="112"/>
      <c r="F6" s="112"/>
    </row>
    <row r="7" spans="1:6" ht="28.5" customHeight="1" thickBot="1" x14ac:dyDescent="0.3">
      <c r="A7" s="74" t="s">
        <v>3</v>
      </c>
      <c r="B7" s="76" t="s">
        <v>4</v>
      </c>
      <c r="C7" s="77"/>
      <c r="D7" s="109" t="s">
        <v>150</v>
      </c>
      <c r="E7" s="110"/>
      <c r="F7" s="111"/>
    </row>
    <row r="8" spans="1:6" ht="61.5" customHeight="1" thickBot="1" x14ac:dyDescent="0.3">
      <c r="A8" s="75"/>
      <c r="B8" s="78"/>
      <c r="C8" s="79"/>
      <c r="D8" s="24" t="s">
        <v>5</v>
      </c>
      <c r="E8" s="24" t="s">
        <v>151</v>
      </c>
      <c r="F8" s="25" t="s">
        <v>6</v>
      </c>
    </row>
    <row r="9" spans="1:6" ht="18" customHeight="1" thickBot="1" x14ac:dyDescent="0.3">
      <c r="A9" s="22" t="s">
        <v>7</v>
      </c>
      <c r="B9" s="103" t="s">
        <v>8</v>
      </c>
      <c r="C9" s="103"/>
      <c r="D9" s="28">
        <v>100000</v>
      </c>
      <c r="E9" s="26">
        <v>173000</v>
      </c>
      <c r="F9" s="27">
        <f>SUM(E9-D9)</f>
        <v>73000</v>
      </c>
    </row>
    <row r="10" spans="1:6" ht="17.25" customHeight="1" thickBot="1" x14ac:dyDescent="0.3">
      <c r="A10" s="7" t="s">
        <v>9</v>
      </c>
      <c r="B10" s="86" t="s">
        <v>10</v>
      </c>
      <c r="C10" s="86"/>
      <c r="D10" s="29">
        <v>180000</v>
      </c>
      <c r="E10" s="30">
        <v>180000</v>
      </c>
      <c r="F10" s="27">
        <f t="shared" ref="F10:F73" si="0">SUM(E10-D10)</f>
        <v>0</v>
      </c>
    </row>
    <row r="11" spans="1:6" ht="15.75" customHeight="1" thickBot="1" x14ac:dyDescent="0.3">
      <c r="A11" s="7" t="s">
        <v>11</v>
      </c>
      <c r="B11" s="86" t="s">
        <v>12</v>
      </c>
      <c r="C11" s="86"/>
      <c r="D11" s="29">
        <v>0</v>
      </c>
      <c r="E11" s="35">
        <v>10833</v>
      </c>
      <c r="F11" s="27">
        <f t="shared" si="0"/>
        <v>10833</v>
      </c>
    </row>
    <row r="12" spans="1:6" ht="32.25" customHeight="1" thickBot="1" x14ac:dyDescent="0.3">
      <c r="A12" s="7" t="s">
        <v>13</v>
      </c>
      <c r="B12" s="86" t="s">
        <v>14</v>
      </c>
      <c r="C12" s="86"/>
      <c r="D12" s="29">
        <v>0</v>
      </c>
      <c r="E12" s="30">
        <v>0</v>
      </c>
      <c r="F12" s="27">
        <f t="shared" si="0"/>
        <v>0</v>
      </c>
    </row>
    <row r="13" spans="1:6" ht="21" customHeight="1" thickBot="1" x14ac:dyDescent="0.3">
      <c r="A13" s="7" t="s">
        <v>15</v>
      </c>
      <c r="B13" s="86" t="s">
        <v>16</v>
      </c>
      <c r="C13" s="86"/>
      <c r="D13" s="29">
        <v>20000</v>
      </c>
      <c r="E13" s="30">
        <v>20000</v>
      </c>
      <c r="F13" s="27">
        <f t="shared" si="0"/>
        <v>0</v>
      </c>
    </row>
    <row r="14" spans="1:6" ht="18" customHeight="1" thickBot="1" x14ac:dyDescent="0.3">
      <c r="A14" s="8" t="s">
        <v>17</v>
      </c>
      <c r="B14" s="80" t="s">
        <v>18</v>
      </c>
      <c r="C14" s="80"/>
      <c r="D14" s="31">
        <f>SUM(D9:D13)</f>
        <v>300000</v>
      </c>
      <c r="E14" s="32">
        <f>SUM(E9:E13)</f>
        <v>383833</v>
      </c>
      <c r="F14" s="27">
        <f t="shared" si="0"/>
        <v>83833</v>
      </c>
    </row>
    <row r="15" spans="1:6" ht="32.25" customHeight="1" thickBot="1" x14ac:dyDescent="0.3">
      <c r="A15" s="8" t="s">
        <v>19</v>
      </c>
      <c r="B15" s="80" t="s">
        <v>20</v>
      </c>
      <c r="C15" s="80"/>
      <c r="D15" s="31">
        <v>58065</v>
      </c>
      <c r="E15" s="32">
        <v>58065</v>
      </c>
      <c r="F15" s="27">
        <f t="shared" si="0"/>
        <v>0</v>
      </c>
    </row>
    <row r="16" spans="1:6" ht="17.25" customHeight="1" thickBot="1" x14ac:dyDescent="0.3">
      <c r="A16" s="8" t="s">
        <v>21</v>
      </c>
      <c r="B16" s="80" t="s">
        <v>22</v>
      </c>
      <c r="C16" s="80"/>
      <c r="D16" s="29">
        <f>SUM(D14+D15)</f>
        <v>358065</v>
      </c>
      <c r="E16" s="30">
        <f>SUM(E14+E15)</f>
        <v>441898</v>
      </c>
      <c r="F16" s="27">
        <f t="shared" si="0"/>
        <v>83833</v>
      </c>
    </row>
    <row r="17" spans="1:6" ht="18" customHeight="1" thickBot="1" x14ac:dyDescent="0.3">
      <c r="A17" s="8" t="s">
        <v>23</v>
      </c>
      <c r="B17" s="80" t="s">
        <v>24</v>
      </c>
      <c r="C17" s="80"/>
      <c r="D17" s="31">
        <v>40000</v>
      </c>
      <c r="E17" s="32">
        <v>40000</v>
      </c>
      <c r="F17" s="27">
        <f t="shared" si="0"/>
        <v>0</v>
      </c>
    </row>
    <row r="18" spans="1:6" ht="16.5" customHeight="1" thickBot="1" x14ac:dyDescent="0.3">
      <c r="A18" s="8" t="s">
        <v>25</v>
      </c>
      <c r="B18" s="80" t="s">
        <v>26</v>
      </c>
      <c r="C18" s="80"/>
      <c r="D18" s="31">
        <v>7265</v>
      </c>
      <c r="E18" s="32">
        <v>7265</v>
      </c>
      <c r="F18" s="27">
        <f t="shared" si="0"/>
        <v>0</v>
      </c>
    </row>
    <row r="19" spans="1:6" ht="16.5" thickBot="1" x14ac:dyDescent="0.3">
      <c r="A19" s="8" t="s">
        <v>27</v>
      </c>
      <c r="B19" s="80" t="s">
        <v>28</v>
      </c>
      <c r="C19" s="80"/>
      <c r="D19" s="29">
        <f>SUM(D17+D18)</f>
        <v>47265</v>
      </c>
      <c r="E19" s="30">
        <f>SUM(E17+E18)</f>
        <v>47265</v>
      </c>
      <c r="F19" s="27">
        <f t="shared" si="0"/>
        <v>0</v>
      </c>
    </row>
    <row r="20" spans="1:6" ht="30" customHeight="1" thickBot="1" x14ac:dyDescent="0.3">
      <c r="A20" s="8" t="s">
        <v>29</v>
      </c>
      <c r="B20" s="80" t="s">
        <v>30</v>
      </c>
      <c r="C20" s="80"/>
      <c r="D20" s="29">
        <v>23327</v>
      </c>
      <c r="E20" s="30">
        <v>23327</v>
      </c>
      <c r="F20" s="27">
        <f t="shared" si="0"/>
        <v>0</v>
      </c>
    </row>
    <row r="21" spans="1:6" ht="21.75" customHeight="1" thickBot="1" x14ac:dyDescent="0.3">
      <c r="A21" s="8" t="s">
        <v>31</v>
      </c>
      <c r="B21" s="83" t="s">
        <v>32</v>
      </c>
      <c r="C21" s="104"/>
      <c r="D21" s="33">
        <f>SUM(D16+D19+D20)</f>
        <v>428657</v>
      </c>
      <c r="E21" s="34">
        <f>SUM(E16+E19+E20)</f>
        <v>512490</v>
      </c>
      <c r="F21" s="36">
        <f t="shared" si="0"/>
        <v>83833</v>
      </c>
    </row>
    <row r="22" spans="1:6" ht="28.5" customHeight="1" x14ac:dyDescent="0.25">
      <c r="F22" s="23"/>
    </row>
    <row r="23" spans="1:6" ht="51" customHeight="1" thickBot="1" x14ac:dyDescent="0.3">
      <c r="F23" s="23"/>
    </row>
    <row r="24" spans="1:6" ht="39.75" customHeight="1" thickBot="1" x14ac:dyDescent="0.3">
      <c r="A24" s="9" t="s">
        <v>3</v>
      </c>
      <c r="B24" s="96" t="s">
        <v>33</v>
      </c>
      <c r="C24" s="96"/>
      <c r="D24" s="6" t="s">
        <v>34</v>
      </c>
      <c r="E24" s="37" t="s">
        <v>34</v>
      </c>
      <c r="F24" s="25" t="s">
        <v>6</v>
      </c>
    </row>
    <row r="25" spans="1:6" ht="66.75" customHeight="1" thickBot="1" x14ac:dyDescent="0.3">
      <c r="A25" s="8" t="s">
        <v>35</v>
      </c>
      <c r="B25" s="80" t="s">
        <v>36</v>
      </c>
      <c r="C25" s="80"/>
      <c r="D25" s="10">
        <f>SUM(D14*20/100)</f>
        <v>60000</v>
      </c>
      <c r="E25" s="38">
        <f>SUM(E14*20/100)</f>
        <v>76766.600000000006</v>
      </c>
      <c r="F25" s="41">
        <f t="shared" si="0"/>
        <v>16766.600000000006</v>
      </c>
    </row>
    <row r="26" spans="1:6" ht="16.5" customHeight="1" thickBot="1" x14ac:dyDescent="0.3">
      <c r="A26" s="8" t="s">
        <v>37</v>
      </c>
      <c r="B26" s="80" t="s">
        <v>38</v>
      </c>
      <c r="C26" s="80"/>
      <c r="D26" s="11">
        <v>23327</v>
      </c>
      <c r="E26" s="39">
        <v>23327</v>
      </c>
      <c r="F26" s="27">
        <f t="shared" si="0"/>
        <v>0</v>
      </c>
    </row>
    <row r="27" spans="1:6" ht="16.5" thickBot="1" x14ac:dyDescent="0.3">
      <c r="A27" s="8" t="s">
        <v>39</v>
      </c>
      <c r="B27" s="83" t="s">
        <v>40</v>
      </c>
      <c r="C27" s="83"/>
      <c r="D27" s="6">
        <f>SUM(D25:D26)</f>
        <v>83327</v>
      </c>
      <c r="E27" s="37">
        <f>SUM(E25:E26)</f>
        <v>100093.6</v>
      </c>
      <c r="F27" s="36">
        <f t="shared" si="0"/>
        <v>16766.600000000006</v>
      </c>
    </row>
    <row r="28" spans="1:6" ht="12.75" customHeight="1" thickBot="1" x14ac:dyDescent="0.3">
      <c r="F28" s="23"/>
    </row>
    <row r="29" spans="1:6" ht="32.25" thickBot="1" x14ac:dyDescent="0.3">
      <c r="A29" s="9" t="s">
        <v>3</v>
      </c>
      <c r="B29" s="96" t="s">
        <v>41</v>
      </c>
      <c r="C29" s="96"/>
      <c r="D29" s="6" t="s">
        <v>42</v>
      </c>
      <c r="E29" s="6" t="s">
        <v>42</v>
      </c>
      <c r="F29" s="25" t="s">
        <v>6</v>
      </c>
    </row>
    <row r="30" spans="1:6" ht="66" customHeight="1" thickBot="1" x14ac:dyDescent="0.3">
      <c r="A30" s="8" t="s">
        <v>43</v>
      </c>
      <c r="B30" s="80" t="s">
        <v>44</v>
      </c>
      <c r="C30" s="80"/>
      <c r="D30" s="11">
        <f>SUM(D14*80/100)</f>
        <v>240000</v>
      </c>
      <c r="E30" s="39">
        <f>SUM(E14*80/100)</f>
        <v>307066.40000000002</v>
      </c>
      <c r="F30" s="41">
        <f t="shared" si="0"/>
        <v>67066.400000000023</v>
      </c>
    </row>
    <row r="31" spans="1:6" ht="19.5" customHeight="1" thickBot="1" x14ac:dyDescent="0.3">
      <c r="A31" s="8" t="s">
        <v>45</v>
      </c>
      <c r="B31" s="80" t="s">
        <v>38</v>
      </c>
      <c r="C31" s="80"/>
      <c r="D31" s="11">
        <v>58065</v>
      </c>
      <c r="E31" s="39">
        <v>58065</v>
      </c>
      <c r="F31" s="41">
        <f t="shared" si="0"/>
        <v>0</v>
      </c>
    </row>
    <row r="32" spans="1:6" ht="16.5" thickBot="1" x14ac:dyDescent="0.3">
      <c r="A32" s="8" t="s">
        <v>46</v>
      </c>
      <c r="B32" s="83" t="s">
        <v>47</v>
      </c>
      <c r="C32" s="83"/>
      <c r="D32" s="6">
        <f>SUM(D30:D31)</f>
        <v>298065</v>
      </c>
      <c r="E32" s="37">
        <f>SUM(E30:E31)</f>
        <v>365131.4</v>
      </c>
      <c r="F32" s="36">
        <f t="shared" si="0"/>
        <v>67066.400000000023</v>
      </c>
    </row>
    <row r="33" spans="1:6" ht="8.25" customHeight="1" x14ac:dyDescent="0.25">
      <c r="F33" s="23"/>
    </row>
    <row r="34" spans="1:6" ht="31.5" customHeight="1" x14ac:dyDescent="0.25">
      <c r="A34" s="108" t="s">
        <v>48</v>
      </c>
      <c r="B34" s="108"/>
      <c r="C34" s="108"/>
      <c r="D34" s="108"/>
      <c r="E34" s="108"/>
      <c r="F34" s="108"/>
    </row>
    <row r="35" spans="1:6" ht="12" customHeight="1" thickBot="1" x14ac:dyDescent="0.3">
      <c r="F35" s="23"/>
    </row>
    <row r="36" spans="1:6" ht="48" thickBot="1" x14ac:dyDescent="0.3">
      <c r="A36" s="9" t="s">
        <v>49</v>
      </c>
      <c r="B36" s="96" t="s">
        <v>50</v>
      </c>
      <c r="C36" s="96"/>
      <c r="D36" s="6" t="s">
        <v>51</v>
      </c>
      <c r="E36" s="37" t="s">
        <v>51</v>
      </c>
      <c r="F36" s="25" t="s">
        <v>6</v>
      </c>
    </row>
    <row r="37" spans="1:6" ht="61.5" customHeight="1" thickBot="1" x14ac:dyDescent="0.3">
      <c r="A37" s="12" t="s">
        <v>52</v>
      </c>
      <c r="B37" s="97" t="s">
        <v>53</v>
      </c>
      <c r="C37" s="97"/>
      <c r="D37" s="11">
        <f>SUM(D19)</f>
        <v>47265</v>
      </c>
      <c r="E37" s="39">
        <f>SUM(E19)</f>
        <v>47265</v>
      </c>
      <c r="F37" s="41">
        <f t="shared" si="0"/>
        <v>0</v>
      </c>
    </row>
    <row r="38" spans="1:6" ht="51.75" customHeight="1" thickBot="1" x14ac:dyDescent="0.3">
      <c r="A38" s="12" t="s">
        <v>54</v>
      </c>
      <c r="B38" s="97" t="s">
        <v>55</v>
      </c>
      <c r="C38" s="97"/>
      <c r="D38" s="11">
        <v>0</v>
      </c>
      <c r="E38" s="39">
        <v>0</v>
      </c>
      <c r="F38" s="41">
        <f t="shared" si="0"/>
        <v>0</v>
      </c>
    </row>
    <row r="39" spans="1:6" ht="18" customHeight="1" thickBot="1" x14ac:dyDescent="0.3">
      <c r="A39" s="12" t="s">
        <v>56</v>
      </c>
      <c r="B39" s="98" t="s">
        <v>57</v>
      </c>
      <c r="C39" s="98"/>
      <c r="D39" s="43">
        <f>SUM(D37:D38)</f>
        <v>47265</v>
      </c>
      <c r="E39" s="44">
        <f>SUM(E37:E38)</f>
        <v>47265</v>
      </c>
      <c r="F39" s="45">
        <f t="shared" si="0"/>
        <v>0</v>
      </c>
    </row>
    <row r="40" spans="1:6" ht="64.5" customHeight="1" x14ac:dyDescent="0.25">
      <c r="F40" s="23"/>
    </row>
    <row r="41" spans="1:6" ht="31.5" customHeight="1" x14ac:dyDescent="0.25">
      <c r="A41" s="107" t="s">
        <v>58</v>
      </c>
      <c r="B41" s="107"/>
      <c r="C41" s="107"/>
      <c r="D41" s="107"/>
      <c r="E41" s="107"/>
      <c r="F41" s="107"/>
    </row>
    <row r="42" spans="1:6" ht="10.5" customHeight="1" thickBot="1" x14ac:dyDescent="0.3">
      <c r="F42" s="23"/>
    </row>
    <row r="43" spans="1:6" ht="48" thickBot="1" x14ac:dyDescent="0.3">
      <c r="A43" s="13" t="s">
        <v>3</v>
      </c>
      <c r="B43" s="99" t="s">
        <v>50</v>
      </c>
      <c r="C43" s="100"/>
      <c r="D43" s="14" t="s">
        <v>59</v>
      </c>
      <c r="E43" s="14" t="s">
        <v>59</v>
      </c>
      <c r="F43" s="25" t="s">
        <v>6</v>
      </c>
    </row>
    <row r="44" spans="1:6" ht="32.25" customHeight="1" thickBot="1" x14ac:dyDescent="0.3">
      <c r="A44" s="15" t="s">
        <v>60</v>
      </c>
      <c r="B44" s="101" t="s">
        <v>61</v>
      </c>
      <c r="C44" s="102"/>
      <c r="D44" s="16">
        <f>SUM(D27)</f>
        <v>83327</v>
      </c>
      <c r="E44" s="16">
        <f>SUM(E27)</f>
        <v>100093.6</v>
      </c>
      <c r="F44" s="45">
        <f t="shared" si="0"/>
        <v>16766.600000000006</v>
      </c>
    </row>
    <row r="45" spans="1:6" ht="5.25" customHeight="1" x14ac:dyDescent="0.25">
      <c r="F45" s="23"/>
    </row>
    <row r="46" spans="1:6" ht="21.75" customHeight="1" x14ac:dyDescent="0.25">
      <c r="A46" s="105" t="s">
        <v>62</v>
      </c>
      <c r="B46" s="105"/>
      <c r="C46" s="105"/>
      <c r="D46" s="105"/>
      <c r="E46" s="105"/>
      <c r="F46" s="105"/>
    </row>
    <row r="47" spans="1:6" ht="10.5" customHeight="1" thickBot="1" x14ac:dyDescent="0.3">
      <c r="F47" s="23"/>
    </row>
    <row r="48" spans="1:6" ht="48" thickBot="1" x14ac:dyDescent="0.3">
      <c r="A48" s="9" t="s">
        <v>3</v>
      </c>
      <c r="B48" s="96" t="s">
        <v>50</v>
      </c>
      <c r="C48" s="96"/>
      <c r="D48" s="6" t="s">
        <v>59</v>
      </c>
      <c r="E48" s="6" t="s">
        <v>59</v>
      </c>
      <c r="F48" s="25" t="s">
        <v>6</v>
      </c>
    </row>
    <row r="49" spans="1:6" ht="23.25" customHeight="1" thickBot="1" x14ac:dyDescent="0.3">
      <c r="A49" s="8" t="s">
        <v>63</v>
      </c>
      <c r="B49" s="83" t="s">
        <v>64</v>
      </c>
      <c r="C49" s="83"/>
      <c r="D49" s="55"/>
      <c r="E49" s="56"/>
      <c r="F49" s="46"/>
    </row>
    <row r="50" spans="1:6" ht="17.25" customHeight="1" thickBot="1" x14ac:dyDescent="0.3">
      <c r="A50" s="8" t="s">
        <v>65</v>
      </c>
      <c r="B50" s="87" t="s">
        <v>66</v>
      </c>
      <c r="C50" s="87"/>
      <c r="D50" s="55">
        <v>1000</v>
      </c>
      <c r="E50" s="56">
        <v>1000</v>
      </c>
      <c r="F50" s="42">
        <f t="shared" si="0"/>
        <v>0</v>
      </c>
    </row>
    <row r="51" spans="1:6" ht="30" customHeight="1" thickBot="1" x14ac:dyDescent="0.3">
      <c r="A51" s="8" t="s">
        <v>67</v>
      </c>
      <c r="B51" s="86" t="s">
        <v>68</v>
      </c>
      <c r="C51" s="86"/>
      <c r="D51" s="55">
        <v>7000</v>
      </c>
      <c r="E51" s="56">
        <v>7000</v>
      </c>
      <c r="F51" s="42">
        <f t="shared" si="0"/>
        <v>0</v>
      </c>
    </row>
    <row r="52" spans="1:6" ht="33" customHeight="1" thickBot="1" x14ac:dyDescent="0.3">
      <c r="A52" s="8" t="s">
        <v>69</v>
      </c>
      <c r="B52" s="92" t="s">
        <v>70</v>
      </c>
      <c r="C52" s="92"/>
      <c r="D52" s="55">
        <v>20000</v>
      </c>
      <c r="E52" s="56">
        <v>20000</v>
      </c>
      <c r="F52" s="42">
        <f t="shared" si="0"/>
        <v>0</v>
      </c>
    </row>
    <row r="53" spans="1:6" ht="18.75" customHeight="1" thickBot="1" x14ac:dyDescent="0.3">
      <c r="A53" s="8" t="s">
        <v>71</v>
      </c>
      <c r="B53" s="92" t="s">
        <v>72</v>
      </c>
      <c r="C53" s="92"/>
      <c r="D53" s="55">
        <v>12000</v>
      </c>
      <c r="E53" s="57">
        <v>27000</v>
      </c>
      <c r="F53" s="42">
        <f t="shared" si="0"/>
        <v>15000</v>
      </c>
    </row>
    <row r="54" spans="1:6" ht="31.5" customHeight="1" thickBot="1" x14ac:dyDescent="0.3">
      <c r="A54" s="8" t="s">
        <v>73</v>
      </c>
      <c r="B54" s="92" t="s">
        <v>74</v>
      </c>
      <c r="C54" s="92"/>
      <c r="D54" s="55">
        <v>5000</v>
      </c>
      <c r="E54" s="56">
        <v>5000</v>
      </c>
      <c r="F54" s="42">
        <f t="shared" si="0"/>
        <v>0</v>
      </c>
    </row>
    <row r="55" spans="1:6" ht="65.25" customHeight="1" thickBot="1" x14ac:dyDescent="0.3">
      <c r="A55" s="8" t="s">
        <v>75</v>
      </c>
      <c r="B55" s="92" t="s">
        <v>76</v>
      </c>
      <c r="C55" s="92"/>
      <c r="D55" s="55">
        <v>50000</v>
      </c>
      <c r="E55" s="56">
        <v>50000</v>
      </c>
      <c r="F55" s="42">
        <f t="shared" si="0"/>
        <v>0</v>
      </c>
    </row>
    <row r="56" spans="1:6" ht="22.5" customHeight="1" thickBot="1" x14ac:dyDescent="0.3">
      <c r="A56" s="8" t="s">
        <v>77</v>
      </c>
      <c r="B56" s="92" t="s">
        <v>78</v>
      </c>
      <c r="C56" s="92"/>
      <c r="D56" s="55">
        <v>12100</v>
      </c>
      <c r="E56" s="56">
        <v>12100</v>
      </c>
      <c r="F56" s="42">
        <f t="shared" si="0"/>
        <v>0</v>
      </c>
    </row>
    <row r="57" spans="1:6" ht="27" customHeight="1" thickBot="1" x14ac:dyDescent="0.3">
      <c r="A57" s="8" t="s">
        <v>79</v>
      </c>
      <c r="B57" s="92" t="s">
        <v>80</v>
      </c>
      <c r="C57" s="92"/>
      <c r="D57" s="55">
        <v>12040</v>
      </c>
      <c r="E57" s="56">
        <v>12040</v>
      </c>
      <c r="F57" s="42">
        <f t="shared" si="0"/>
        <v>0</v>
      </c>
    </row>
    <row r="58" spans="1:6" ht="23.25" customHeight="1" thickBot="1" x14ac:dyDescent="0.3">
      <c r="A58" s="8" t="s">
        <v>81</v>
      </c>
      <c r="B58" s="90" t="s">
        <v>82</v>
      </c>
      <c r="C58" s="91"/>
      <c r="D58" s="55">
        <v>5000</v>
      </c>
      <c r="E58" s="56">
        <v>5000</v>
      </c>
      <c r="F58" s="42">
        <f t="shared" si="0"/>
        <v>0</v>
      </c>
    </row>
    <row r="59" spans="1:6" ht="23.25" customHeight="1" thickBot="1" x14ac:dyDescent="0.3">
      <c r="A59" s="8" t="s">
        <v>83</v>
      </c>
      <c r="B59" s="92" t="s">
        <v>84</v>
      </c>
      <c r="C59" s="92"/>
      <c r="D59" s="55">
        <v>5100</v>
      </c>
      <c r="E59" s="56">
        <v>5100</v>
      </c>
      <c r="F59" s="42">
        <f t="shared" si="0"/>
        <v>0</v>
      </c>
    </row>
    <row r="60" spans="1:6" ht="39" customHeight="1" thickBot="1" x14ac:dyDescent="0.3">
      <c r="A60" s="8" t="s">
        <v>85</v>
      </c>
      <c r="B60" s="93" t="s">
        <v>86</v>
      </c>
      <c r="C60" s="94"/>
      <c r="D60" s="55">
        <v>3500</v>
      </c>
      <c r="E60" s="56">
        <v>3500</v>
      </c>
      <c r="F60" s="42">
        <f t="shared" si="0"/>
        <v>0</v>
      </c>
    </row>
    <row r="61" spans="1:6" ht="25.5" customHeight="1" thickBot="1" x14ac:dyDescent="0.3">
      <c r="A61" s="8" t="s">
        <v>87</v>
      </c>
      <c r="B61" s="93" t="s">
        <v>88</v>
      </c>
      <c r="C61" s="94"/>
      <c r="D61" s="55">
        <v>1000</v>
      </c>
      <c r="E61" s="56">
        <v>1000</v>
      </c>
      <c r="F61" s="42">
        <f t="shared" si="0"/>
        <v>0</v>
      </c>
    </row>
    <row r="62" spans="1:6" ht="32.25" customHeight="1" thickBot="1" x14ac:dyDescent="0.3">
      <c r="A62" s="8" t="s">
        <v>89</v>
      </c>
      <c r="B62" s="95" t="s">
        <v>90</v>
      </c>
      <c r="C62" s="95"/>
      <c r="D62" s="55">
        <v>3000</v>
      </c>
      <c r="E62" s="58">
        <v>3000</v>
      </c>
      <c r="F62" s="42">
        <f t="shared" si="0"/>
        <v>0</v>
      </c>
    </row>
    <row r="63" spans="1:6" ht="21" customHeight="1" thickBot="1" x14ac:dyDescent="0.3">
      <c r="A63" s="8" t="s">
        <v>91</v>
      </c>
      <c r="B63" s="95" t="s">
        <v>92</v>
      </c>
      <c r="C63" s="95"/>
      <c r="D63" s="56">
        <v>0</v>
      </c>
      <c r="E63" s="59">
        <v>4000</v>
      </c>
      <c r="F63" s="42">
        <f t="shared" si="0"/>
        <v>4000</v>
      </c>
    </row>
    <row r="64" spans="1:6" ht="19.5" customHeight="1" thickBot="1" x14ac:dyDescent="0.3">
      <c r="A64" s="8" t="s">
        <v>93</v>
      </c>
      <c r="B64" s="95" t="s">
        <v>149</v>
      </c>
      <c r="C64" s="95"/>
      <c r="D64" s="56">
        <v>0</v>
      </c>
      <c r="E64" s="59">
        <v>12000</v>
      </c>
      <c r="F64" s="42">
        <f t="shared" si="0"/>
        <v>12000</v>
      </c>
    </row>
    <row r="65" spans="1:6" ht="18" customHeight="1" thickBot="1" x14ac:dyDescent="0.3">
      <c r="A65" s="8"/>
      <c r="B65" s="67" t="s">
        <v>94</v>
      </c>
      <c r="C65" s="67"/>
      <c r="D65" s="60">
        <f>SUM(D50:D64)</f>
        <v>136740</v>
      </c>
      <c r="E65" s="61">
        <f>SUM(E50:E64)</f>
        <v>167740</v>
      </c>
      <c r="F65" s="45">
        <f t="shared" si="0"/>
        <v>31000</v>
      </c>
    </row>
    <row r="66" spans="1:6" ht="18" customHeight="1" thickBot="1" x14ac:dyDescent="0.3">
      <c r="A66" s="8" t="s">
        <v>95</v>
      </c>
      <c r="B66" s="83" t="s">
        <v>96</v>
      </c>
      <c r="C66" s="83"/>
      <c r="D66" s="55"/>
      <c r="E66" s="56"/>
      <c r="F66" s="42"/>
    </row>
    <row r="67" spans="1:6" ht="35.25" customHeight="1" thickBot="1" x14ac:dyDescent="0.3">
      <c r="A67" s="8" t="s">
        <v>97</v>
      </c>
      <c r="B67" s="81" t="s">
        <v>98</v>
      </c>
      <c r="C67" s="82"/>
      <c r="D67" s="55">
        <v>4885</v>
      </c>
      <c r="E67" s="56">
        <v>4885</v>
      </c>
      <c r="F67" s="42">
        <f t="shared" si="0"/>
        <v>0</v>
      </c>
    </row>
    <row r="68" spans="1:6" ht="33" customHeight="1" thickBot="1" x14ac:dyDescent="0.3">
      <c r="A68" s="8" t="s">
        <v>99</v>
      </c>
      <c r="B68" s="81" t="s">
        <v>100</v>
      </c>
      <c r="C68" s="82"/>
      <c r="D68" s="55">
        <v>5000</v>
      </c>
      <c r="E68" s="56">
        <v>5000</v>
      </c>
      <c r="F68" s="42">
        <f t="shared" si="0"/>
        <v>0</v>
      </c>
    </row>
    <row r="69" spans="1:6" ht="22.5" customHeight="1" thickBot="1" x14ac:dyDescent="0.3">
      <c r="A69" s="8"/>
      <c r="B69" s="88" t="s">
        <v>101</v>
      </c>
      <c r="C69" s="89"/>
      <c r="D69" s="60">
        <f>SUM(D67:D68)</f>
        <v>9885</v>
      </c>
      <c r="E69" s="66">
        <f>SUM(E67:E68)</f>
        <v>9885</v>
      </c>
      <c r="F69" s="45">
        <f t="shared" si="0"/>
        <v>0</v>
      </c>
    </row>
    <row r="70" spans="1:6" ht="33.75" customHeight="1" thickBot="1" x14ac:dyDescent="0.3">
      <c r="A70" s="8" t="s">
        <v>102</v>
      </c>
      <c r="B70" s="83" t="s">
        <v>103</v>
      </c>
      <c r="C70" s="83"/>
      <c r="D70" s="62"/>
      <c r="E70" s="64"/>
      <c r="F70" s="46"/>
    </row>
    <row r="71" spans="1:6" ht="32.25" customHeight="1" thickBot="1" x14ac:dyDescent="0.3">
      <c r="A71" s="8" t="s">
        <v>104</v>
      </c>
      <c r="B71" s="80" t="s">
        <v>105</v>
      </c>
      <c r="C71" s="80"/>
      <c r="D71" s="56">
        <v>13000</v>
      </c>
      <c r="E71" s="59">
        <v>15000</v>
      </c>
      <c r="F71" s="42">
        <f t="shared" si="0"/>
        <v>2000</v>
      </c>
    </row>
    <row r="72" spans="1:6" ht="17.25" customHeight="1" thickBot="1" x14ac:dyDescent="0.3">
      <c r="A72" s="8" t="s">
        <v>106</v>
      </c>
      <c r="B72" s="80" t="s">
        <v>107</v>
      </c>
      <c r="C72" s="80"/>
      <c r="D72" s="56">
        <v>10000</v>
      </c>
      <c r="E72" s="59">
        <v>14266</v>
      </c>
      <c r="F72" s="42">
        <f t="shared" si="0"/>
        <v>4266</v>
      </c>
    </row>
    <row r="73" spans="1:6" ht="15.75" customHeight="1" thickBot="1" x14ac:dyDescent="0.3">
      <c r="A73" s="8" t="s">
        <v>108</v>
      </c>
      <c r="B73" s="80" t="s">
        <v>109</v>
      </c>
      <c r="C73" s="80"/>
      <c r="D73" s="55">
        <v>1000</v>
      </c>
      <c r="E73" s="65">
        <v>1000</v>
      </c>
      <c r="F73" s="42">
        <f t="shared" si="0"/>
        <v>0</v>
      </c>
    </row>
    <row r="74" spans="1:6" ht="19.5" customHeight="1" thickBot="1" x14ac:dyDescent="0.3">
      <c r="A74" s="8"/>
      <c r="B74" s="67" t="s">
        <v>110</v>
      </c>
      <c r="C74" s="67"/>
      <c r="D74" s="60">
        <f>SUM(D71:D73)</f>
        <v>24000</v>
      </c>
      <c r="E74" s="66">
        <f>SUM(E71:E73)</f>
        <v>30266</v>
      </c>
      <c r="F74" s="45">
        <f t="shared" ref="F74:F96" si="1">SUM(E74-D74)</f>
        <v>6266</v>
      </c>
    </row>
    <row r="75" spans="1:6" ht="21" customHeight="1" thickBot="1" x14ac:dyDescent="0.3">
      <c r="A75" s="8" t="s">
        <v>111</v>
      </c>
      <c r="B75" s="83" t="s">
        <v>112</v>
      </c>
      <c r="C75" s="83"/>
      <c r="D75" s="62"/>
      <c r="E75" s="63"/>
      <c r="F75" s="46"/>
    </row>
    <row r="76" spans="1:6" ht="31.5" customHeight="1" thickBot="1" x14ac:dyDescent="0.3">
      <c r="A76" s="7" t="s">
        <v>113</v>
      </c>
      <c r="B76" s="86" t="s">
        <v>114</v>
      </c>
      <c r="C76" s="86"/>
      <c r="D76" s="55">
        <v>30000</v>
      </c>
      <c r="E76" s="56">
        <v>30000</v>
      </c>
      <c r="F76" s="42">
        <f t="shared" si="1"/>
        <v>0</v>
      </c>
    </row>
    <row r="77" spans="1:6" ht="23.25" customHeight="1" thickBot="1" x14ac:dyDescent="0.3">
      <c r="A77" s="7" t="s">
        <v>115</v>
      </c>
      <c r="B77" s="84" t="s">
        <v>116</v>
      </c>
      <c r="C77" s="85"/>
      <c r="D77" s="55">
        <v>15000</v>
      </c>
      <c r="E77" s="56">
        <v>15000</v>
      </c>
      <c r="F77" s="42">
        <f t="shared" si="1"/>
        <v>0</v>
      </c>
    </row>
    <row r="78" spans="1:6" ht="32.25" customHeight="1" thickBot="1" x14ac:dyDescent="0.3">
      <c r="A78" s="8" t="s">
        <v>117</v>
      </c>
      <c r="B78" s="87" t="s">
        <v>118</v>
      </c>
      <c r="C78" s="87"/>
      <c r="D78" s="55">
        <v>20000</v>
      </c>
      <c r="E78" s="56">
        <v>20000</v>
      </c>
      <c r="F78" s="42">
        <f t="shared" si="1"/>
        <v>0</v>
      </c>
    </row>
    <row r="79" spans="1:6" ht="16.5" thickBot="1" x14ac:dyDescent="0.3">
      <c r="A79" s="8"/>
      <c r="B79" s="67" t="s">
        <v>119</v>
      </c>
      <c r="C79" s="67"/>
      <c r="D79" s="60">
        <f>SUM(D76:D78)</f>
        <v>65000</v>
      </c>
      <c r="E79" s="66">
        <f>SUM(E76:E78)</f>
        <v>65000</v>
      </c>
      <c r="F79" s="40">
        <f t="shared" si="1"/>
        <v>0</v>
      </c>
    </row>
    <row r="80" spans="1:6" ht="32.25" customHeight="1" thickBot="1" x14ac:dyDescent="0.3">
      <c r="A80" s="8" t="s">
        <v>120</v>
      </c>
      <c r="B80" s="83" t="s">
        <v>121</v>
      </c>
      <c r="C80" s="83"/>
      <c r="D80" s="62"/>
      <c r="E80" s="63"/>
      <c r="F80" s="46"/>
    </row>
    <row r="81" spans="1:6" ht="17.25" customHeight="1" thickBot="1" x14ac:dyDescent="0.3">
      <c r="A81" s="8" t="s">
        <v>122</v>
      </c>
      <c r="B81" s="80" t="s">
        <v>123</v>
      </c>
      <c r="C81" s="80"/>
      <c r="D81" s="55">
        <v>1500</v>
      </c>
      <c r="E81" s="56">
        <v>1500</v>
      </c>
      <c r="F81" s="42">
        <f t="shared" si="1"/>
        <v>0</v>
      </c>
    </row>
    <row r="82" spans="1:6" ht="17.25" customHeight="1" thickBot="1" x14ac:dyDescent="0.3">
      <c r="A82" s="8" t="s">
        <v>124</v>
      </c>
      <c r="B82" s="80" t="s">
        <v>125</v>
      </c>
      <c r="C82" s="80"/>
      <c r="D82" s="55">
        <v>3000</v>
      </c>
      <c r="E82" s="57">
        <v>13000</v>
      </c>
      <c r="F82" s="42">
        <f t="shared" si="1"/>
        <v>10000</v>
      </c>
    </row>
    <row r="83" spans="1:6" ht="16.5" thickBot="1" x14ac:dyDescent="0.3">
      <c r="A83" s="8"/>
      <c r="B83" s="67" t="s">
        <v>126</v>
      </c>
      <c r="C83" s="67"/>
      <c r="D83" s="60">
        <f>SUM(D81:D82)</f>
        <v>4500</v>
      </c>
      <c r="E83" s="66">
        <f>SUM(E81:E82)</f>
        <v>14500</v>
      </c>
      <c r="F83" s="45">
        <f t="shared" si="1"/>
        <v>10000</v>
      </c>
    </row>
    <row r="84" spans="1:6" ht="40.5" customHeight="1" thickBot="1" x14ac:dyDescent="0.3">
      <c r="A84" s="8" t="s">
        <v>127</v>
      </c>
      <c r="B84" s="83" t="s">
        <v>128</v>
      </c>
      <c r="C84" s="83"/>
      <c r="D84" s="62"/>
      <c r="E84" s="64"/>
      <c r="F84" s="46"/>
    </row>
    <row r="85" spans="1:6" ht="30" customHeight="1" thickBot="1" x14ac:dyDescent="0.3">
      <c r="A85" s="8" t="s">
        <v>129</v>
      </c>
      <c r="B85" s="80" t="s">
        <v>130</v>
      </c>
      <c r="C85" s="80"/>
      <c r="D85" s="56">
        <v>5000</v>
      </c>
      <c r="E85" s="59">
        <v>7000</v>
      </c>
      <c r="F85" s="42">
        <f t="shared" si="1"/>
        <v>2000</v>
      </c>
    </row>
    <row r="86" spans="1:6" ht="30.75" customHeight="1" thickBot="1" x14ac:dyDescent="0.3">
      <c r="A86" s="8" t="s">
        <v>131</v>
      </c>
      <c r="B86" s="80" t="s">
        <v>132</v>
      </c>
      <c r="C86" s="80"/>
      <c r="D86" s="56">
        <v>10000</v>
      </c>
      <c r="E86" s="59">
        <v>18000</v>
      </c>
      <c r="F86" s="42">
        <f t="shared" si="1"/>
        <v>8000</v>
      </c>
    </row>
    <row r="87" spans="1:6" ht="18.75" customHeight="1" thickBot="1" x14ac:dyDescent="0.3">
      <c r="A87" s="8" t="s">
        <v>133</v>
      </c>
      <c r="B87" s="80" t="s">
        <v>134</v>
      </c>
      <c r="C87" s="80"/>
      <c r="D87" s="56">
        <v>25000</v>
      </c>
      <c r="E87" s="59">
        <v>28600</v>
      </c>
      <c r="F87" s="42">
        <f t="shared" si="1"/>
        <v>3600</v>
      </c>
    </row>
    <row r="88" spans="1:6" ht="18.75" customHeight="1" thickBot="1" x14ac:dyDescent="0.3">
      <c r="A88" s="8" t="s">
        <v>135</v>
      </c>
      <c r="B88" s="80" t="s">
        <v>136</v>
      </c>
      <c r="C88" s="80"/>
      <c r="D88" s="56">
        <v>10000</v>
      </c>
      <c r="E88" s="59">
        <v>15000</v>
      </c>
      <c r="F88" s="42">
        <f t="shared" si="1"/>
        <v>5000</v>
      </c>
    </row>
    <row r="89" spans="1:6" ht="45.75" customHeight="1" thickBot="1" x14ac:dyDescent="0.3">
      <c r="A89" s="8" t="s">
        <v>137</v>
      </c>
      <c r="B89" s="81" t="s">
        <v>138</v>
      </c>
      <c r="C89" s="82"/>
      <c r="D89" s="55">
        <v>7040</v>
      </c>
      <c r="E89" s="65">
        <v>7040</v>
      </c>
      <c r="F89" s="42">
        <f t="shared" si="1"/>
        <v>0</v>
      </c>
    </row>
    <row r="90" spans="1:6" ht="45.75" customHeight="1" thickBot="1" x14ac:dyDescent="0.3">
      <c r="A90" s="8" t="s">
        <v>139</v>
      </c>
      <c r="B90" s="80" t="s">
        <v>142</v>
      </c>
      <c r="C90" s="80"/>
      <c r="D90" s="55">
        <v>900</v>
      </c>
      <c r="E90" s="57">
        <v>900</v>
      </c>
      <c r="F90" s="42">
        <f t="shared" si="1"/>
        <v>0</v>
      </c>
    </row>
    <row r="91" spans="1:6" ht="45" customHeight="1" thickBot="1" x14ac:dyDescent="0.3">
      <c r="A91" s="8" t="s">
        <v>141</v>
      </c>
      <c r="B91" s="80" t="s">
        <v>140</v>
      </c>
      <c r="C91" s="80"/>
      <c r="D91" s="55">
        <v>0</v>
      </c>
      <c r="E91" s="56">
        <v>1200</v>
      </c>
      <c r="F91" s="42">
        <f t="shared" si="1"/>
        <v>1200</v>
      </c>
    </row>
    <row r="92" spans="1:6" ht="16.5" thickBot="1" x14ac:dyDescent="0.3">
      <c r="A92" s="8"/>
      <c r="B92" s="67" t="s">
        <v>143</v>
      </c>
      <c r="C92" s="67"/>
      <c r="D92" s="47">
        <f>SUM(D85:D91)</f>
        <v>57940</v>
      </c>
      <c r="E92" s="48">
        <f>SUM(E85:E91)</f>
        <v>77740</v>
      </c>
      <c r="F92" s="45">
        <f t="shared" si="1"/>
        <v>19800</v>
      </c>
    </row>
    <row r="93" spans="1:6" ht="16.5" thickBot="1" x14ac:dyDescent="0.3">
      <c r="A93" s="8"/>
      <c r="B93" s="67" t="s">
        <v>144</v>
      </c>
      <c r="C93" s="67"/>
      <c r="D93" s="49">
        <f>SUM(D65+D69+D74+D79+D83+D92)</f>
        <v>298065</v>
      </c>
      <c r="E93" s="50">
        <f>SUM(E65+E69+E74+E79+E83+E92)</f>
        <v>365131</v>
      </c>
      <c r="F93" s="45">
        <f t="shared" si="1"/>
        <v>67066</v>
      </c>
    </row>
    <row r="94" spans="1:6" ht="9.75" customHeight="1" thickBot="1" x14ac:dyDescent="0.3">
      <c r="A94" s="18"/>
      <c r="B94" s="19"/>
      <c r="C94" s="19"/>
      <c r="D94" s="51"/>
      <c r="E94" s="51"/>
      <c r="F94" s="52"/>
    </row>
    <row r="95" spans="1:6" ht="17.25" customHeight="1" thickBot="1" x14ac:dyDescent="0.3">
      <c r="A95" s="68" t="s">
        <v>145</v>
      </c>
      <c r="B95" s="69"/>
      <c r="C95" s="70"/>
      <c r="D95" s="53">
        <f>SUM(D39+D44+D93)</f>
        <v>428657</v>
      </c>
      <c r="E95" s="53">
        <f>SUM(E39+E44+E93)</f>
        <v>512489.6</v>
      </c>
      <c r="F95" s="45">
        <f t="shared" si="1"/>
        <v>83832.599999999977</v>
      </c>
    </row>
    <row r="96" spans="1:6" ht="16.5" customHeight="1" thickBot="1" x14ac:dyDescent="0.3">
      <c r="A96" s="71" t="s">
        <v>146</v>
      </c>
      <c r="B96" s="72"/>
      <c r="C96" s="73"/>
      <c r="D96" s="54">
        <f>SUM(D21-D95)</f>
        <v>0</v>
      </c>
      <c r="E96" s="54">
        <f>SUM(E21-E95)</f>
        <v>0.40000000002328306</v>
      </c>
      <c r="F96" s="45">
        <f t="shared" si="1"/>
        <v>0.40000000002328306</v>
      </c>
    </row>
    <row r="97" spans="1:5" ht="9" customHeight="1" x14ac:dyDescent="0.25"/>
    <row r="98" spans="1:5" x14ac:dyDescent="0.25">
      <c r="A98" s="20" t="s">
        <v>147</v>
      </c>
      <c r="B98" s="21" t="s">
        <v>148</v>
      </c>
      <c r="C98" s="20"/>
      <c r="D98" s="20"/>
      <c r="E98" s="20"/>
    </row>
    <row r="99" spans="1:5" ht="8.25" customHeight="1" x14ac:dyDescent="0.25"/>
    <row r="100" spans="1:5" x14ac:dyDescent="0.25">
      <c r="B100" s="17"/>
    </row>
  </sheetData>
  <mergeCells count="84">
    <mergeCell ref="A46:F46"/>
    <mergeCell ref="C2:D2"/>
    <mergeCell ref="A41:F41"/>
    <mergeCell ref="A34:F34"/>
    <mergeCell ref="D7:F7"/>
    <mergeCell ref="A6:F6"/>
    <mergeCell ref="A4:F4"/>
    <mergeCell ref="B24:C24"/>
    <mergeCell ref="B25:C25"/>
    <mergeCell ref="B26:C26"/>
    <mergeCell ref="B27:C27"/>
    <mergeCell ref="B29:C29"/>
    <mergeCell ref="B30:C30"/>
    <mergeCell ref="B31:C31"/>
    <mergeCell ref="B32:C32"/>
    <mergeCell ref="B36:C36"/>
    <mergeCell ref="B90:C90"/>
    <mergeCell ref="B62:C62"/>
    <mergeCell ref="B63:C6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7:C37"/>
    <mergeCell ref="B38:C38"/>
    <mergeCell ref="B39:C39"/>
    <mergeCell ref="B43:C43"/>
    <mergeCell ref="B44:C44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4:C64"/>
    <mergeCell ref="B65:C65"/>
    <mergeCell ref="B66:C66"/>
    <mergeCell ref="B67:C67"/>
    <mergeCell ref="B68:C68"/>
    <mergeCell ref="B69:C69"/>
    <mergeCell ref="B70:C70"/>
    <mergeCell ref="B71:C71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93:C93"/>
    <mergeCell ref="A95:C95"/>
    <mergeCell ref="A96:C96"/>
    <mergeCell ref="A7:A8"/>
    <mergeCell ref="B7:C8"/>
    <mergeCell ref="B87:C87"/>
    <mergeCell ref="B88:C88"/>
    <mergeCell ref="B89:C89"/>
    <mergeCell ref="B91:C91"/>
    <mergeCell ref="B92:C92"/>
    <mergeCell ref="B82:C82"/>
    <mergeCell ref="B83:C83"/>
    <mergeCell ref="B84:C84"/>
    <mergeCell ref="B85:C85"/>
    <mergeCell ref="B86:C86"/>
    <mergeCell ref="B77:C77"/>
  </mergeCells>
  <pageMargins left="0.90551181102362222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 m.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Akvilė Bazilienė</cp:lastModifiedBy>
  <cp:revision>22</cp:revision>
  <cp:lastPrinted>2022-03-16T14:12:10Z</cp:lastPrinted>
  <dcterms:created xsi:type="dcterms:W3CDTF">2014-02-19T08:19:11Z</dcterms:created>
  <dcterms:modified xsi:type="dcterms:W3CDTF">2022-03-16T14:13:31Z</dcterms:modified>
  <cp:category/>
  <cp:contentStatus/>
</cp:coreProperties>
</file>