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vaida.cedaviciene\Desktop\TS_SVP 2023_2025_2023-03-_T11-\"/>
    </mc:Choice>
  </mc:AlternateContent>
  <xr:revisionPtr revIDLastSave="0" documentId="13_ncr:1_{807A8B69-E7FF-4D4B-AD78-A59338EE8F54}" xr6:coauthVersionLast="47" xr6:coauthVersionMax="47" xr10:uidLastSave="{00000000-0000-0000-0000-000000000000}"/>
  <bookViews>
    <workbookView xWindow="-28920" yWindow="-120" windowWidth="29040" windowHeight="15840" xr2:uid="{00000000-000D-0000-FFFF-FFFF00000000}"/>
  </bookViews>
  <sheets>
    <sheet name="SVP 2023_03"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 i="4" l="1"/>
  <c r="G64" i="4"/>
  <c r="E62" i="4"/>
  <c r="E64" i="4"/>
  <c r="E80" i="4" l="1"/>
  <c r="E65" i="4"/>
  <c r="E63" i="4" l="1"/>
  <c r="E86" i="4" l="1"/>
  <c r="E76" i="4" l="1"/>
  <c r="E71" i="4"/>
  <c r="E84" i="4"/>
  <c r="E85" i="4"/>
  <c r="E75" i="4" l="1"/>
  <c r="E88" i="4" s="1"/>
</calcChain>
</file>

<file path=xl/sharedStrings.xml><?xml version="1.0" encoding="utf-8"?>
<sst xmlns="http://schemas.openxmlformats.org/spreadsheetml/2006/main" count="372" uniqueCount="276">
  <si>
    <t>Eil. Nr.</t>
  </si>
  <si>
    <t>Įstaiga/skyrius/subjektas</t>
  </si>
  <si>
    <t>Rašto data</t>
  </si>
  <si>
    <t>Rašto numeris</t>
  </si>
  <si>
    <t>Prašoma suma, tūkst. Eur</t>
  </si>
  <si>
    <t>Finansavimo šaltinis</t>
  </si>
  <si>
    <t>Prašymo esmė</t>
  </si>
  <si>
    <t>Vykdytojo kodas</t>
  </si>
  <si>
    <t>Priemonės numeris</t>
  </si>
  <si>
    <t>Priemonės pavadinimas</t>
  </si>
  <si>
    <t>Komentaras</t>
  </si>
  <si>
    <t>1. Žinių visuomenės plėtros programa</t>
  </si>
  <si>
    <t>VBD(UK)</t>
  </si>
  <si>
    <t>SB</t>
  </si>
  <si>
    <t>SL</t>
  </si>
  <si>
    <t>S</t>
  </si>
  <si>
    <t>LK</t>
  </si>
  <si>
    <t>2. Ekonominio konkurencingumo didinimo programa</t>
  </si>
  <si>
    <t>3. Aplinkos apsaugos programa</t>
  </si>
  <si>
    <t>AA</t>
  </si>
  <si>
    <t>4. Sveikatos apsaugos programa</t>
  </si>
  <si>
    <t>5. Socialinės apsaugos ir NVO politikos programa</t>
  </si>
  <si>
    <t>VLK</t>
  </si>
  <si>
    <t>VBD</t>
  </si>
  <si>
    <t>ES</t>
  </si>
  <si>
    <t>VBES</t>
  </si>
  <si>
    <t>Ž</t>
  </si>
  <si>
    <t>8. Kūno kultūros ir sporto plėtros programa</t>
  </si>
  <si>
    <t>9. Savivaldybės valdymo ir pagrindinių funkcijų vykdymo programa</t>
  </si>
  <si>
    <t>IŠ VISO</t>
  </si>
  <si>
    <t>Savivaldybės biudžeto lėšos</t>
  </si>
  <si>
    <t>Valstybės biudžeto specialioji tikslinė dotacija</t>
  </si>
  <si>
    <t>Dotacija dėl Rusijos Federacijos karinių veiksmų Ukrainoje</t>
  </si>
  <si>
    <t>ES struktūrinių fondų lėšos</t>
  </si>
  <si>
    <t>Savivaldybės biudžeto lėšų nepanaudoti likučiai</t>
  </si>
  <si>
    <t>Skolintos lėšos</t>
  </si>
  <si>
    <t>Gaunamos lėšos pandemijos pasekmėms šalinti</t>
  </si>
  <si>
    <t>VBD(Covid)</t>
  </si>
  <si>
    <t>Kelių priežiūros ir plėtros programos lėšos</t>
  </si>
  <si>
    <t>KPPP</t>
  </si>
  <si>
    <t>Viršplaninės pajamos</t>
  </si>
  <si>
    <t>Lėšos už paslaugas ir nuomą</t>
  </si>
  <si>
    <t>Mokinio krepšelio lėšos</t>
  </si>
  <si>
    <t>ML</t>
  </si>
  <si>
    <t>Valstybės biudžeto dotacijos socialinei paramai</t>
  </si>
  <si>
    <t>VBM</t>
  </si>
  <si>
    <t>Speciali tikslinė dotacija mokymo reikmėms finansuoti</t>
  </si>
  <si>
    <t>ML (covid)</t>
  </si>
  <si>
    <t>Dotacija valstybės investicijų programoje numatytiems projektams įgyvendinti</t>
  </si>
  <si>
    <t>VBD (VIP)</t>
  </si>
  <si>
    <t>Lėšos už paslaugas ir nuomą praėjusių metų likučiai</t>
  </si>
  <si>
    <t>LS</t>
  </si>
  <si>
    <t>Europos ekonominės erdvės finansinio mechanizmo lėšos</t>
  </si>
  <si>
    <t>EEE</t>
  </si>
  <si>
    <t>Lietuvos Respublikos valstybės biudžeto dalis prie EEE lėšų</t>
  </si>
  <si>
    <t>EEEVB</t>
  </si>
  <si>
    <t>Valstybės biudžeto lėšos ES struktūrinių fondų projektams</t>
  </si>
  <si>
    <t xml:space="preserve">Aplinkos apsaugos rėmimo programa (Aplinkos apsaugos priemonės) </t>
  </si>
  <si>
    <t>Lėšos už parduotą žemę</t>
  </si>
  <si>
    <t>Iš viso:</t>
  </si>
  <si>
    <t>Švietimo ir sporto skyrius</t>
  </si>
  <si>
    <t>GŠV</t>
  </si>
  <si>
    <t>VšĮ "Gargždų švara" vietinės rinkliavos</t>
  </si>
  <si>
    <t>Klaipėdos rajono strateginio veiklos plano 2023-2025 m. tikslinimai</t>
  </si>
  <si>
    <t>ML(UK)</t>
  </si>
  <si>
    <t>Spp2-4</t>
  </si>
  <si>
    <t>Atsiskaitymas už vaikų ugdymą Klaipėdos miesto savivaldybės ir privačiose ikimokyklinėse  ugdymo įstaigose</t>
  </si>
  <si>
    <t>1.1.21</t>
  </si>
  <si>
    <t>Į atitinkamas 1 programos švietimo įstaigų eilutes</t>
  </si>
  <si>
    <t>1.1.1-1.1.20</t>
  </si>
  <si>
    <r>
      <t xml:space="preserve">Lėšos  skiriamos pagal ŠMSM ministro įsakymą 2023-01-27 Nr. V-92 Klaipėdos miesto ugdymo įstaigoms, iš viso </t>
    </r>
    <r>
      <rPr>
        <b/>
        <sz val="12"/>
        <color theme="1"/>
        <rFont val="Calibri"/>
        <family val="2"/>
        <scheme val="minor"/>
      </rPr>
      <t>1200</t>
    </r>
    <r>
      <rPr>
        <sz val="12"/>
        <color theme="1"/>
        <rFont val="Calibri"/>
        <family val="2"/>
        <scheme val="minor"/>
      </rPr>
      <t xml:space="preserve"> Eur. </t>
    </r>
  </si>
  <si>
    <t>11.3,
11.4,
11.5, 
11.6, 11.2, 11.1, 11.7, 11.8,
11.9,  11.10, 11.12, 11.13, 11.23, 11.14, 11.15, 11.16,
11.18</t>
  </si>
  <si>
    <t>Dotacija ugdymo reikmėms finansuoti</t>
  </si>
  <si>
    <t>6. Susisiekimo ir inžinerinės infrastruktūros plėtros programa</t>
  </si>
  <si>
    <t>7. Kultūros paveldo puoselėjimo ir kultūros paslaugų plėtros programa</t>
  </si>
  <si>
    <t>Biudžeto ir ekonomikos skyrius</t>
  </si>
  <si>
    <t>1.1.10</t>
  </si>
  <si>
    <t>Kultūros įstaigų patalpų remontas, tarnybinių automobilių remontas, organizacinės technikos, priemonių įsigijimas, kultūros veikloms organizuoti</t>
  </si>
  <si>
    <t>8.1</t>
  </si>
  <si>
    <t>Patikslinamas įstaigos funkcinės klasifikacijos kodas (8.1 vykdytojui - 08.02.01.01).</t>
  </si>
  <si>
    <t>el. paštu</t>
  </si>
  <si>
    <t>Programa "Neįtikėtini metai"</t>
  </si>
  <si>
    <t>7.5</t>
  </si>
  <si>
    <t>1.2.13</t>
  </si>
  <si>
    <t>2023 m. kovas</t>
  </si>
  <si>
    <t>Sveikatos ir socialinės apsaugos skyrius</t>
  </si>
  <si>
    <t>2.2.3</t>
  </si>
  <si>
    <r>
      <t xml:space="preserve">Socialinės reabilitacijos paslaugų neįgaliesiems </t>
    </r>
    <r>
      <rPr>
        <strike/>
        <sz val="12"/>
        <color theme="1"/>
        <rFont val="Calibri"/>
        <family val="2"/>
        <charset val="186"/>
        <scheme val="minor"/>
      </rPr>
      <t>bendruomenėje projektų</t>
    </r>
    <r>
      <rPr>
        <sz val="12"/>
        <color theme="1"/>
        <rFont val="Calibri"/>
        <family val="2"/>
        <scheme val="minor"/>
      </rPr>
      <t xml:space="preserve"> finansavimas</t>
    </r>
  </si>
  <si>
    <t>Patikslinami priemonių pavadinimai, išbraukiant žodžius "bendruomenėje projektų".</t>
  </si>
  <si>
    <t>1.2.20</t>
  </si>
  <si>
    <r>
      <t xml:space="preserve">Socialinės reabilitacijos paslaugų neįgaliesiems </t>
    </r>
    <r>
      <rPr>
        <strike/>
        <sz val="12"/>
        <color theme="1"/>
        <rFont val="Calibri"/>
        <family val="2"/>
        <charset val="186"/>
        <scheme val="minor"/>
      </rPr>
      <t>bendruomenėje projektų</t>
    </r>
    <r>
      <rPr>
        <sz val="12"/>
        <color theme="1"/>
        <rFont val="Calibri"/>
        <family val="2"/>
        <scheme val="minor"/>
      </rPr>
      <t xml:space="preserve"> finansavimo administravimas</t>
    </r>
  </si>
  <si>
    <t>3.4.1</t>
  </si>
  <si>
    <t>Nutolusių saulės parkų įsigijimas</t>
  </si>
  <si>
    <t>11.5, 11.24, 11.1, 11.2, 11.17, 11.15, 11.16, 11.14, 21</t>
  </si>
  <si>
    <t>2.1.2</t>
  </si>
  <si>
    <t>2.1.1</t>
  </si>
  <si>
    <t>2023-02-06</t>
  </si>
  <si>
    <t>Spp2-5</t>
  </si>
  <si>
    <t>Švietimo įstaigų patalpų remontas, mokyklinių autobusų remontas, buitinės, organizacinės technikos, mokymo priemonių įsigijimas</t>
  </si>
  <si>
    <t>11</t>
  </si>
  <si>
    <t>Švietimo įstaigoms autobusų pirkimas</t>
  </si>
  <si>
    <t>2023-02-03</t>
  </si>
  <si>
    <t>Statybos ir infrastruktūros skyrius</t>
  </si>
  <si>
    <t>Spp2-6</t>
  </si>
  <si>
    <t>Projekto "Ikimokyklinio ir priešmokyklinio ugdymo prieinamumo didinimas Klaipėdos rajone" įgyvendinimas (Slengių projektas)</t>
  </si>
  <si>
    <t>Spp2-2
Spp2-7</t>
  </si>
  <si>
    <t>2023-02-02
2023-02-08</t>
  </si>
  <si>
    <t>2023-02-23</t>
  </si>
  <si>
    <t xml:space="preserve">Spp2-8
</t>
  </si>
  <si>
    <t>13,4</t>
  </si>
  <si>
    <r>
      <t xml:space="preserve">Paskirstomos VBD(UK) lėšos </t>
    </r>
    <r>
      <rPr>
        <b/>
        <sz val="12"/>
        <color theme="1"/>
        <rFont val="Calibri"/>
        <family val="2"/>
        <charset val="186"/>
        <scheme val="minor"/>
      </rPr>
      <t>13 376</t>
    </r>
    <r>
      <rPr>
        <sz val="12"/>
        <color theme="1"/>
        <rFont val="Calibri"/>
        <family val="2"/>
        <scheme val="minor"/>
      </rPr>
      <t xml:space="preserve"> Eur gautos pagal ŠMS ministro įsakymą 2023-02-21 Nr. V-199 "Dėl lėšų skyrimo vaikų, atvykusių į Lietuvos Respubliką iš Ukrainos dėl Rusijos Federacijos karinių veiksmų Ukrainoje, ugdymui ir pavėžėjimui į mokyklą ir atgal ir šių lėšų paskirstymo pagal savivaldybės ir valstybines mokyklas patvirtinimo" švietimo įstaigoms (tūkst. Eur).
Gargždų "Kranto" progimnazija - 620 Eur (0,6 tūkst. Eur)
Gargždų "Minijos" progimnazija - 2480 Eur (2,5 tūkst. Eur)
Gargždų lopšelis-darželis "Ąžuoliukas" - 528 Eur (0,5 tūkst. Eur)
Gargždų lopšelis-darželis "Gintarėlis" - 824 Eur (0,8 tūkst. Eur)
Gargždų lopšelis-darželis "Saulutė" - 1408 Eur (1,4 tūkst. Eur)
Klaipėdos r. Agluonėnų mokykla-darželis - 1444 Eur (1,5 tūkst. Eur)
Klaipėdos r. Dituvos pagrindinė mokykla - 472 Eur (0,5 tūkst. Eur) 
Klaipėdos r. Dovilų pagrindinė mokykla - 3100 Eur (3,1 tūkst. Eur)
Klaipėdos r. Endriejavo pagrindinė mokykla - 620 Eur (0,6 tūkst. Eur)
Klaipėdos r. Priekulės vaikų lopšelis-darželis - 352 Eur (0,4 tūkst. Eur)
Klaipėdos r. Slengių mokykla-daugiafunkcis centras - 648 Eur (0,6 tūkst. Eur)
Klaipėdos r. Veiviržėnų Jurgio Šaulio gimnazija - 880 Eur (0,9 tūkst. Eur)</t>
    </r>
  </si>
  <si>
    <r>
      <t xml:space="preserve">Paskirstomos ML(UK) lėšos </t>
    </r>
    <r>
      <rPr>
        <b/>
        <sz val="12"/>
        <color theme="1"/>
        <rFont val="Calibri"/>
        <family val="2"/>
        <charset val="186"/>
        <scheme val="minor"/>
      </rPr>
      <t>268,6</t>
    </r>
    <r>
      <rPr>
        <sz val="12"/>
        <color theme="1"/>
        <rFont val="Calibri"/>
        <family val="2"/>
        <scheme val="minor"/>
      </rPr>
      <t xml:space="preserve"> tūkst. Eur gautos pagal ŠMS ministro įsakymą 2023-01-27 Nr. V-92 švietimo įstaigoms (tūkst. Eur).
Gargždų "Vaivorykštės" gimnazija -	9,9
Priekulės Ievos Simonaitytės  gimnazija - 49,6
Veiviržėnų Jurgio Šaulio gimnazija - 36,7
Endriejavo pagrindinė  mokykla - 2,5
Gargždų „Kranto“ progimnazija -	29,8
Gargždų „Minijos“ progimnazija - 	39,6
Agluonėnų  mokykla-darželis - 	2,4
Dituvos pagrindinė mokykla - 	12,4
Dovilų pagrindinė mokykla	- 52,1
Ketvergių pagrindinė mokykla  - 	4,9
Plikių I. Labutytės pagrindinė mokykla   - 	1,2
Vėžaičių pagrindinė mokykla	 -  4,9
Slengių mokykla-daugiafunkcis centras  - 	1,2
Gargždų lopšelis-darželis "Ąžuoliukas"  - 	3,5
Gargždų lopšelis-darželis "Gintarėlis"  - 2,4
Gargždų lopšelis-darželis"Saulutė"   - 9,5
Priekulės lopšelis-darželis     - 6,0</t>
    </r>
  </si>
  <si>
    <t>Spp2-9</t>
  </si>
  <si>
    <t>0,5</t>
  </si>
  <si>
    <t xml:space="preserve">Lėšos  528 Eur skiriamos pagal ŠMS ministro įsakymą 2023-02-21 Nr. V-199 Klaipėdos miesto ugdymo įstaigoms. </t>
  </si>
  <si>
    <t>Spp2-10</t>
  </si>
  <si>
    <t>-3,6</t>
  </si>
  <si>
    <t>3,6</t>
  </si>
  <si>
    <t>1.1.19</t>
  </si>
  <si>
    <t>Ikimokyklinio ir priešmokyklinio ugdymų programų įgyvendinimas bei tinkamos ugdymo aplinkos užtikrinimas Priekulės lopšelyje - darželyje</t>
  </si>
  <si>
    <t>11.18</t>
  </si>
  <si>
    <t>6</t>
  </si>
  <si>
    <t>Spp2-11</t>
  </si>
  <si>
    <t>Architektūros ir teritorijų planavimo skyrius</t>
  </si>
  <si>
    <t>Spp2-12</t>
  </si>
  <si>
    <t>Kultūros paveldo objektų ir jų vertingųjų savybių išsaugojimo darbai</t>
  </si>
  <si>
    <t>4.1.2</t>
  </si>
  <si>
    <t>Viešosios tvarkos skyrius</t>
  </si>
  <si>
    <t>Spp2-13</t>
  </si>
  <si>
    <t>Automobilių stovėjimo rinkliavos rinkimo ir administravimo paslaugos vykdymas</t>
  </si>
  <si>
    <t>1.6.3</t>
  </si>
  <si>
    <t>Spp2-14</t>
  </si>
  <si>
    <t>Dotacija akredituotai vaikų dienos socialinei priežiūrai organizuoti, teikti ir administruoti</t>
  </si>
  <si>
    <t>2.2.7</t>
  </si>
  <si>
    <t>7.7</t>
  </si>
  <si>
    <t>Spp2-15</t>
  </si>
  <si>
    <t>1.2.14</t>
  </si>
  <si>
    <t>SAM ministro įsakymu yra skirti pinigai socialinio recepto iniciatyvai vykdyti, prašoma įtraukti naują priemonę į strateginį veiklos planą. (priemonės kodas biudžete 4.1.1.17.)</t>
  </si>
  <si>
    <t>Spp2-16</t>
  </si>
  <si>
    <t>7.8</t>
  </si>
  <si>
    <t>Spp2-17</t>
  </si>
  <si>
    <t>Kt</t>
  </si>
  <si>
    <t>Iš Visuomenės sveikatos biuro 2023-02-20 gautas raštas S-69, kad Rietavo savivaldybė skiria 15,1 tūkst.eurų, įrašyti papildomai Kt lėšas.</t>
  </si>
  <si>
    <t>1.2.4</t>
  </si>
  <si>
    <t>Visuomenės sveikatos priežiūros paslaugų prieinamumo ir jų kokybės užtikrinimas</t>
  </si>
  <si>
    <t>Spp2-18</t>
  </si>
  <si>
    <t>1.1.7</t>
  </si>
  <si>
    <t xml:space="preserve">Kompensacijos už būsto suteikimą užsieniečiams </t>
  </si>
  <si>
    <t>Vėžaičių kultūros centras</t>
  </si>
  <si>
    <t xml:space="preserve">Prašoma padidinti surenkamas pajamas už nuomą, nes įstaiga sudarė papildomai nuomos sutarčių. </t>
  </si>
  <si>
    <t>BĮ Vėžaičių kultūros centro veiklos organizavimas</t>
  </si>
  <si>
    <t>1.1.6</t>
  </si>
  <si>
    <t>8.8</t>
  </si>
  <si>
    <t>Kretingalės kultūros centras</t>
  </si>
  <si>
    <t xml:space="preserve">Prašoma padidinti surenkamas pajamas už nuomą, nes įstaiga sudarė naujų nuomos sutarčių. </t>
  </si>
  <si>
    <t>BĮ Kretingalės kultūros centro veiklos organizavimas</t>
  </si>
  <si>
    <t>1.1.3</t>
  </si>
  <si>
    <t>8.5</t>
  </si>
  <si>
    <t>Veiviržėnų Jurgio Šaulio gimnazija</t>
  </si>
  <si>
    <t>Dėl sudarytų naujų nuomos sutarčių su pirkėjais prašoma padidinti S lėšų sąmatą</t>
  </si>
  <si>
    <t>Bendrųjų ugdymo planų, ikimokyklinio ir priešmokyklinio ugdymo programos įgyvendinimas  bei tinkamos ugdymo aplinkos užtikrinimas Veiviržėnų Jurgio Šaulio gimnazijoje</t>
  </si>
  <si>
    <t>11.5</t>
  </si>
  <si>
    <t>Priekulės kultūros centras</t>
  </si>
  <si>
    <t>P1-22</t>
  </si>
  <si>
    <t>Iki metų pabaigos planuojama papildomai surinkti pajamų už paslaugas: meninio kolektyvo koncertinės programos pristatymas, E. Vicherto teatro spektaklio parodymas, Agluonėnų klojimo teatro
spektaklio parodymas, už parduotus bilietus į renginius. Prašoma padidinti lėšų už paslaugas sąmatą (S).</t>
  </si>
  <si>
    <t>BĮ Priekulės kultūros centro veiklos organizavimas</t>
  </si>
  <si>
    <t>1.1.4</t>
  </si>
  <si>
    <t>8.6</t>
  </si>
  <si>
    <t>Prašoma VBD lėšas 3535 eurų iš 1.1.21 priemonės perkelti į priemonę 1.1.19 "Ikimokyklinio ir priešmokyklinio ugdymų programų įgyvendinimas bei tinkamos ugdymo aplinkos užtikrinimas Priekulės lopšelyje - darželyje".</t>
  </si>
  <si>
    <t>ŠĮ</t>
  </si>
  <si>
    <t>VBD(VIP)</t>
  </si>
  <si>
    <t>Gargždų kultūros centro pastato modernizavimas</t>
  </si>
  <si>
    <t>Paskirstomos lėšos vykdytojams: Gargždų socialinių paslaugų centrui ir Priekulės socialinių paslaugų centrui.</t>
  </si>
  <si>
    <t>1</t>
  </si>
  <si>
    <t>2</t>
  </si>
  <si>
    <t>3</t>
  </si>
  <si>
    <t>4</t>
  </si>
  <si>
    <t>5</t>
  </si>
  <si>
    <t>7</t>
  </si>
  <si>
    <t>8</t>
  </si>
  <si>
    <t>9</t>
  </si>
  <si>
    <t>10</t>
  </si>
  <si>
    <t>12</t>
  </si>
  <si>
    <t>13</t>
  </si>
  <si>
    <t>14</t>
  </si>
  <si>
    <t>15</t>
  </si>
  <si>
    <t>17</t>
  </si>
  <si>
    <t>18</t>
  </si>
  <si>
    <t>19</t>
  </si>
  <si>
    <t>20</t>
  </si>
  <si>
    <t>21</t>
  </si>
  <si>
    <t>22</t>
  </si>
  <si>
    <t>23</t>
  </si>
  <si>
    <t>24</t>
  </si>
  <si>
    <t>25</t>
  </si>
  <si>
    <t>26</t>
  </si>
  <si>
    <t>27</t>
  </si>
  <si>
    <t>28</t>
  </si>
  <si>
    <t>29</t>
  </si>
  <si>
    <t>30</t>
  </si>
  <si>
    <t>31</t>
  </si>
  <si>
    <t>32</t>
  </si>
  <si>
    <t>33</t>
  </si>
  <si>
    <t>34</t>
  </si>
  <si>
    <t>36</t>
  </si>
  <si>
    <t>37</t>
  </si>
  <si>
    <t>38</t>
  </si>
  <si>
    <t>39</t>
  </si>
  <si>
    <t>40</t>
  </si>
  <si>
    <t>41</t>
  </si>
  <si>
    <t>42</t>
  </si>
  <si>
    <t>43</t>
  </si>
  <si>
    <t>44</t>
  </si>
  <si>
    <t>45</t>
  </si>
  <si>
    <t>46</t>
  </si>
  <si>
    <t>47</t>
  </si>
  <si>
    <t>48</t>
  </si>
  <si>
    <t>49</t>
  </si>
  <si>
    <t>50</t>
  </si>
  <si>
    <t>51</t>
  </si>
  <si>
    <t>KKP</t>
  </si>
  <si>
    <t>Klimato kaitos programos lėšos</t>
  </si>
  <si>
    <t xml:space="preserve">Patikslinamas finansavimo šaltinis iš ES į Klimato kaitos programos lėšų šaltinį (naujas šaltinis SVP). </t>
  </si>
  <si>
    <t>Kitos lėšos</t>
  </si>
  <si>
    <t>Strateginio planavimo ir projektų valdymo skyrius</t>
  </si>
  <si>
    <t>VBM(KP)</t>
  </si>
  <si>
    <r>
      <t xml:space="preserve">Kultūros ministrui patvirtinus Nekilnojamųjų kultūros vertybių tvarkybos darbų (Paveldotvarkos) finansavimo 2023-2025 m. programą, pagal pateiktą paraišką skirtos lėšos Karaliaus Vilhelmo kanalo statinių komplekso Lankupių šliuzo tyrimams ir tvarkybos (remonto, restauravimo) darbų projekto parengimui. Prašoma 2023 m.  numatyti 42,25 tūkst. Eur, </t>
    </r>
    <r>
      <rPr>
        <sz val="12"/>
        <color theme="1"/>
        <rFont val="Calibri"/>
        <family val="2"/>
        <charset val="186"/>
        <scheme val="minor"/>
      </rPr>
      <t>2024</t>
    </r>
    <r>
      <rPr>
        <sz val="12"/>
        <color theme="1"/>
        <rFont val="Calibri"/>
        <family val="2"/>
        <scheme val="minor"/>
      </rPr>
      <t xml:space="preserve"> m. numatyti 42,25 tūkst. Eur.</t>
    </r>
  </si>
  <si>
    <t>-13,5</t>
  </si>
  <si>
    <t>13,5</t>
  </si>
  <si>
    <t xml:space="preserve">Pagal vasario mėn. patikslintą savivaldybės biudžetą, įtraukiama gauta dotacija socialinių paslaugų srities darbuotojų darbo užmokesčiui didinti. </t>
  </si>
  <si>
    <t>Dienos globos paslaugų bei specialaus transporto paslaugos teikimas Gargždų socialinių paslaugų centre</t>
  </si>
  <si>
    <t>Paslaugų  klientų namuose teikimas, neįgaliųjų aprūpinimas techninės pagalbos priemonėmis Paramos šeimai centre</t>
  </si>
  <si>
    <t>2.1.3</t>
  </si>
  <si>
    <t>7.6</t>
  </si>
  <si>
    <t>Dienos globos paslaugų bei specialaus transporto  paslaugų teikimas Priekulės socialinių paslaugų centre</t>
  </si>
  <si>
    <t>SD-61</t>
  </si>
  <si>
    <t>4.4.2</t>
  </si>
  <si>
    <t>Įtraukti priemonę "MariEx - Naujų jūrinio turizmo keliautojų patirčių sukūrimas krante".</t>
  </si>
  <si>
    <t>Pgalba Ukrainai ir jos žmonėms</t>
  </si>
  <si>
    <t>Tikslinamas priemonės vykdytojo kodas iš 8 į 7 (Sveikatos ir socialinės apsaugos skyrių).</t>
  </si>
  <si>
    <t>Tikslinamas priemonės vykdytojo kodas iš 8 į 33 (Paslaugų ir civilinės metrikacijos skyrių).</t>
  </si>
  <si>
    <t>1.2.1</t>
  </si>
  <si>
    <t>Gyventojų registro tvarkymas ir duomenų valstybės registrui teikimas</t>
  </si>
  <si>
    <t>Prašoma sumažinti asignavimus 13 500 eurų priemonėje 2.1.2  "Švietimo įstaigų patalpų remontas, mokyklinių autobusų remontas, buitinės, organizacinės technikos, mokymo priemonių įsigijimas" ir šia suma padidinti asignavimus priemonėje 2.1.1 Švietimo įstaigoms autobusų pirkimas.</t>
  </si>
  <si>
    <t>Reikalingos papildomos lėšos sulaikytiems 5 proc. be PVM apmokėti, bei už deklaracijos tvirtinimą.</t>
  </si>
  <si>
    <r>
      <t xml:space="preserve">Prašoma įtraukti naują projektą "Klimatui atsparių nuotekų ir požeminio vandens tvarkymas taikant žiedinius metodus, kurie sumažina maistinių ir pavojingų medžiagų nutekėjimą (WaterMan)" ir </t>
    </r>
    <r>
      <rPr>
        <b/>
        <sz val="12"/>
        <color theme="1"/>
        <rFont val="Calibri"/>
        <family val="2"/>
        <charset val="186"/>
        <scheme val="minor"/>
      </rPr>
      <t>2024</t>
    </r>
    <r>
      <rPr>
        <sz val="12"/>
        <color theme="1"/>
        <rFont val="Calibri"/>
        <family val="2"/>
        <scheme val="minor"/>
      </rPr>
      <t xml:space="preserve"> m. numatyti lėšas: SB 27,0 tūkst. Eur, ES - 217,8 tūkst. Eur, VBES - 28,0 tūkst. Eur. </t>
    </r>
  </si>
  <si>
    <t xml:space="preserve">Įtraukti priemonę "Industrijos g. Rimkų k. inžinerinės infrastruktūros plėtra", numatyta lėšų suma 1 821 396 Eur. </t>
  </si>
  <si>
    <t>16</t>
  </si>
  <si>
    <t>52</t>
  </si>
  <si>
    <t>53</t>
  </si>
  <si>
    <t>54</t>
  </si>
  <si>
    <t>55</t>
  </si>
  <si>
    <t xml:space="preserve">Lėšų paskirstymas (SB ir LK)  švietimo įstaigoms iš priemonės Švietimo įstaigų patalpų remontas, mokyklinių autobusų remontas, buitinės, organizacinės technikos, mokymo priemonių įsigijimas. Švietimo įstaigoms Paskirstoma 834 400 Eur. Paskirstoma 2.1.2  priemonėje atitinkamoms švietimo įstaigoms. Pridedamas kaip atskiras lapas "Paskirstymas mokykloms" su paskirstytomis sumomis. </t>
  </si>
  <si>
    <t>Metų medicinos darbuotojo premija ir apdovanojimų ceremonija</t>
  </si>
  <si>
    <t>Patikslinamas įstaigos funkcinės klasifikacijos kodas į  4.1.1.16.</t>
  </si>
  <si>
    <t>Patikslinamas funkcinės klasifikacijos kodas į 4.1.1.15.</t>
  </si>
  <si>
    <t>S-33</t>
  </si>
  <si>
    <r>
      <t xml:space="preserve">Tikslinamas priemonės finansavimas pagal Kultūros ministerijos paskelbtą informaciją apie 2023-2025 m. valstybės lėšų paskirstymą savivaldybių kultūros įstaigų investicijų projektams. </t>
    </r>
    <r>
      <rPr>
        <b/>
        <sz val="12"/>
        <color theme="1"/>
        <rFont val="Calibri"/>
        <family val="2"/>
        <charset val="186"/>
        <scheme val="minor"/>
      </rPr>
      <t>2023</t>
    </r>
    <r>
      <rPr>
        <sz val="12"/>
        <color theme="1"/>
        <rFont val="Calibri"/>
        <family val="2"/>
        <scheme val="minor"/>
      </rPr>
      <t xml:space="preserve"> m. įrašyti 513,0 tūkst. Eur, </t>
    </r>
    <r>
      <rPr>
        <b/>
        <sz val="12"/>
        <color theme="1"/>
        <rFont val="Calibri"/>
        <family val="2"/>
        <charset val="186"/>
        <scheme val="minor"/>
      </rPr>
      <t>2024</t>
    </r>
    <r>
      <rPr>
        <sz val="12"/>
        <color theme="1"/>
        <rFont val="Calibri"/>
        <family val="2"/>
        <scheme val="minor"/>
      </rPr>
      <t xml:space="preserve"> m. įrašyti 366,9 tūkst. Eur.</t>
    </r>
  </si>
  <si>
    <r>
      <rPr>
        <b/>
        <sz val="12"/>
        <color theme="1"/>
        <rFont val="Calibri"/>
        <family val="2"/>
        <charset val="186"/>
        <scheme val="minor"/>
      </rPr>
      <t>n.p.</t>
    </r>
    <r>
      <rPr>
        <sz val="12"/>
        <color theme="1"/>
        <rFont val="Calibri"/>
        <family val="2"/>
        <scheme val="minor"/>
      </rPr>
      <t xml:space="preserve"> MariEx - Naujų jūrinio turizmo keliautojų patirčių sukūrimas krante</t>
    </r>
  </si>
  <si>
    <r>
      <rPr>
        <b/>
        <sz val="12"/>
        <color theme="1"/>
        <rFont val="Calibri"/>
        <family val="2"/>
        <charset val="186"/>
        <scheme val="minor"/>
      </rPr>
      <t>n.p.</t>
    </r>
    <r>
      <rPr>
        <sz val="12"/>
        <color theme="1"/>
        <rFont val="Calibri"/>
        <family val="2"/>
        <scheme val="minor"/>
      </rPr>
      <t xml:space="preserve"> Industrijos g. Rimkų k. inžinerinės infrastruktūros plėtra</t>
    </r>
  </si>
  <si>
    <r>
      <rPr>
        <b/>
        <sz val="12"/>
        <color theme="1"/>
        <rFont val="Calibri"/>
        <family val="2"/>
        <charset val="186"/>
        <scheme val="minor"/>
      </rPr>
      <t>n. p.</t>
    </r>
    <r>
      <rPr>
        <sz val="12"/>
        <color theme="1"/>
        <rFont val="Calibri"/>
        <family val="2"/>
        <charset val="186"/>
        <scheme val="minor"/>
      </rPr>
      <t xml:space="preserve"> Socialinio recepto iniciatyvos vykdymas</t>
    </r>
  </si>
  <si>
    <r>
      <rPr>
        <b/>
        <sz val="12"/>
        <color theme="1"/>
        <rFont val="Calibri"/>
        <family val="2"/>
        <charset val="186"/>
        <scheme val="minor"/>
      </rPr>
      <t>n.p.</t>
    </r>
    <r>
      <rPr>
        <sz val="12"/>
        <color theme="1"/>
        <rFont val="Calibri"/>
        <family val="2"/>
        <scheme val="minor"/>
      </rPr>
      <t xml:space="preserve"> Klimatui atsparių nuotekų ir požeminio vandens tvarkymas taikant žiedinius metodus, kurie sumažina maistinių ir pavojingų medžiagų nutekėjimą (WaterMan)</t>
    </r>
  </si>
  <si>
    <t>3.2.3</t>
  </si>
  <si>
    <t xml:space="preserve">Tikslinamos Kelių priežiūros ir plėtros programos lėšos. </t>
  </si>
  <si>
    <t>Klaipėdos rajono ilgalaikio susisiekimo infrastruktūros objektų vystymo plane iki 2025 metų numatytų vietinės reikšmės kelių projektų parengimas ir įgyvendinimas</t>
  </si>
  <si>
    <t>1.4.1</t>
  </si>
  <si>
    <t>Užtikrinti kompensacijų už būsto suteikimą užsieniečiams išmokėjimą. Patirtos išlaidos bus kompensuojamos iš LR valstybės skolintų lėšų pasibaigus ketvirčiui.</t>
  </si>
  <si>
    <t xml:space="preserve">Tikslinamas priemonės finansavimas. </t>
  </si>
  <si>
    <t>1.2.7</t>
  </si>
  <si>
    <t>Klaipėdos rajono teritorijos paviršinių nuotekų tinklų  statyba</t>
  </si>
  <si>
    <t>1.1.26</t>
  </si>
  <si>
    <t>35</t>
  </si>
  <si>
    <t>56</t>
  </si>
  <si>
    <t xml:space="preserve"> </t>
  </si>
  <si>
    <r>
      <t xml:space="preserve">2022 m. neįvykus konkursui dėl galimų rangovų pateiktų pasiūlymų, pritrūkus lėšų, prašoma padidinti priemonės finansavimą </t>
    </r>
    <r>
      <rPr>
        <b/>
        <sz val="12"/>
        <color theme="1"/>
        <rFont val="Calibri"/>
        <family val="2"/>
        <charset val="186"/>
        <scheme val="minor"/>
      </rPr>
      <t>2024</t>
    </r>
    <r>
      <rPr>
        <sz val="12"/>
        <color theme="1"/>
        <rFont val="Calibri"/>
        <family val="2"/>
        <scheme val="minor"/>
      </rPr>
      <t xml:space="preserve"> ir </t>
    </r>
    <r>
      <rPr>
        <b/>
        <sz val="12"/>
        <color theme="1"/>
        <rFont val="Calibri"/>
        <family val="2"/>
        <charset val="186"/>
        <scheme val="minor"/>
      </rPr>
      <t>2025</t>
    </r>
    <r>
      <rPr>
        <sz val="12"/>
        <color theme="1"/>
        <rFont val="Calibri"/>
        <family val="2"/>
        <scheme val="minor"/>
      </rPr>
      <t xml:space="preserve"> m. įrašant po 40,0 tūkst. Eur.</t>
    </r>
  </si>
  <si>
    <t>Dotacija kultūros paveldo objektams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</si>
</sst>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0"/>
      <name val="Arial"/>
      <family val="2"/>
      <charset val="186"/>
    </font>
    <font>
      <b/>
      <sz val="12"/>
      <color theme="1"/>
      <name val="Calibri"/>
      <family val="2"/>
      <scheme val="minor"/>
    </font>
    <font>
      <sz val="12"/>
      <color theme="1"/>
      <name val="Calibri"/>
      <family val="2"/>
      <scheme val="minor"/>
    </font>
    <font>
      <b/>
      <sz val="12"/>
      <color theme="1"/>
      <name val="Calibri"/>
      <family val="2"/>
      <charset val="186"/>
      <scheme val="minor"/>
    </font>
    <font>
      <sz val="12"/>
      <color theme="1"/>
      <name val="Calibri"/>
      <family val="2"/>
      <charset val="186"/>
      <scheme val="minor"/>
    </font>
    <font>
      <sz val="12"/>
      <name val="Calibri"/>
      <family val="2"/>
      <scheme val="minor"/>
    </font>
    <font>
      <sz val="12"/>
      <name val="Calibri"/>
      <family val="2"/>
      <charset val="186"/>
      <scheme val="minor"/>
    </font>
    <font>
      <b/>
      <sz val="12"/>
      <color theme="0"/>
      <name val="Calibri"/>
      <family val="2"/>
      <scheme val="minor"/>
    </font>
    <font>
      <b/>
      <sz val="11"/>
      <color theme="1"/>
      <name val="Calibri"/>
      <family val="2"/>
      <charset val="186"/>
      <scheme val="minor"/>
    </font>
    <font>
      <sz val="8"/>
      <name val="Calibri"/>
      <family val="2"/>
      <scheme val="minor"/>
    </font>
    <font>
      <strike/>
      <sz val="12"/>
      <color theme="1"/>
      <name val="Calibri"/>
      <family val="2"/>
      <charset val="186"/>
      <scheme val="minor"/>
    </font>
    <font>
      <sz val="10"/>
      <name val="Arial"/>
      <family val="2"/>
      <charset val="186"/>
    </font>
    <font>
      <sz val="12"/>
      <color theme="0"/>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6"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12" fillId="0" borderId="0"/>
  </cellStyleXfs>
  <cellXfs count="112">
    <xf numFmtId="0" fontId="0" fillId="0" borderId="0" xfId="0"/>
    <xf numFmtId="0" fontId="3" fillId="0" borderId="0" xfId="0" applyFont="1"/>
    <xf numFmtId="0" fontId="3" fillId="0" borderId="1" xfId="0" applyFont="1" applyBorder="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wrapText="1"/>
    </xf>
    <xf numFmtId="0" fontId="3" fillId="3" borderId="6" xfId="0" applyFont="1" applyFill="1" applyBorder="1" applyAlignment="1">
      <alignment horizontal="center" vertical="center" wrapText="1"/>
    </xf>
    <xf numFmtId="49" fontId="2" fillId="3" borderId="6"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7" fillId="0" borderId="0" xfId="0" applyFont="1"/>
    <xf numFmtId="17" fontId="5" fillId="0" borderId="1" xfId="0" applyNumberFormat="1" applyFont="1" applyBorder="1" applyAlignment="1">
      <alignment horizontal="center" vertical="center" wrapText="1"/>
    </xf>
    <xf numFmtId="0" fontId="5" fillId="0" borderId="0" xfId="0" applyFont="1" applyAlignment="1">
      <alignment horizontal="center" vertical="center"/>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0" fontId="3" fillId="0" borderId="1" xfId="0" applyFont="1" applyBorder="1"/>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wrapText="1"/>
    </xf>
    <xf numFmtId="164" fontId="3" fillId="0" borderId="0" xfId="0" applyNumberFormat="1" applyFont="1" applyAlignment="1">
      <alignment horizontal="center" vertical="center"/>
    </xf>
    <xf numFmtId="164" fontId="3" fillId="0" borderId="1" xfId="0" applyNumberFormat="1" applyFont="1" applyBorder="1" applyAlignment="1">
      <alignment horizontal="center" vertical="center"/>
    </xf>
    <xf numFmtId="0" fontId="3" fillId="0" borderId="0" xfId="0" applyFont="1" applyAlignment="1">
      <alignment vertical="center" wrapText="1"/>
    </xf>
    <xf numFmtId="0" fontId="8" fillId="2" borderId="1" xfId="0" applyFont="1" applyFill="1" applyBorder="1" applyAlignment="1">
      <alignment vertical="center" wrapText="1"/>
    </xf>
    <xf numFmtId="0" fontId="3" fillId="0" borderId="5" xfId="0" applyFont="1" applyBorder="1" applyAlignment="1">
      <alignment vertical="center" wrapText="1"/>
    </xf>
    <xf numFmtId="0" fontId="3" fillId="3" borderId="6" xfId="0" applyFont="1" applyFill="1" applyBorder="1" applyAlignment="1">
      <alignment vertical="center" wrapText="1"/>
    </xf>
    <xf numFmtId="0" fontId="3" fillId="0" borderId="4" xfId="0" applyFont="1" applyBorder="1" applyAlignment="1">
      <alignment horizontal="center" vertical="center"/>
    </xf>
    <xf numFmtId="0" fontId="3" fillId="0" borderId="6" xfId="0" applyFont="1" applyBorder="1" applyAlignment="1">
      <alignmen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vertical="center" wrapText="1"/>
    </xf>
    <xf numFmtId="164" fontId="3" fillId="0" borderId="6" xfId="0" applyNumberFormat="1"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vertical="center" wrapText="1"/>
    </xf>
    <xf numFmtId="14" fontId="3" fillId="0" borderId="1" xfId="0" applyNumberFormat="1" applyFont="1" applyBorder="1" applyAlignment="1">
      <alignment vertical="center" wrapText="1"/>
    </xf>
    <xf numFmtId="164" fontId="6" fillId="0" borderId="0" xfId="0" applyNumberFormat="1" applyFont="1" applyAlignment="1">
      <alignment vertical="center" wrapText="1"/>
    </xf>
    <xf numFmtId="0" fontId="4" fillId="0" borderId="0" xfId="0" applyFont="1" applyAlignment="1">
      <alignment horizontal="center" vertical="center"/>
    </xf>
    <xf numFmtId="0" fontId="6" fillId="0" borderId="1" xfId="0" applyFont="1" applyBorder="1" applyAlignment="1">
      <alignment horizontal="left" vertical="center" wrapText="1"/>
    </xf>
    <xf numFmtId="0" fontId="6" fillId="0" borderId="5" xfId="0" applyFont="1" applyBorder="1" applyAlignment="1">
      <alignment vertical="center" wrapText="1"/>
    </xf>
    <xf numFmtId="164" fontId="4" fillId="0" borderId="1" xfId="0" applyNumberFormat="1" applyFont="1" applyBorder="1" applyAlignment="1">
      <alignment horizontal="center" vertical="center"/>
    </xf>
    <xf numFmtId="0" fontId="6" fillId="0" borderId="5" xfId="0" applyFont="1" applyBorder="1" applyAlignment="1">
      <alignment horizontal="center"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xf>
    <xf numFmtId="49" fontId="3" fillId="0" borderId="1" xfId="0" applyNumberFormat="1" applyFont="1" applyBorder="1" applyAlignment="1">
      <alignment horizontal="left" vertical="center" wrapText="1"/>
    </xf>
    <xf numFmtId="0" fontId="6" fillId="0" borderId="1" xfId="0" applyFont="1" applyBorder="1" applyAlignment="1">
      <alignment horizontal="center" vertical="center"/>
    </xf>
    <xf numFmtId="0" fontId="5" fillId="0" borderId="0" xfId="0" applyFont="1" applyAlignment="1">
      <alignment horizontal="left"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164" fontId="13" fillId="0" borderId="0" xfId="0" applyNumberFormat="1" applyFont="1" applyAlignment="1">
      <alignment vertical="center" wrapText="1"/>
    </xf>
    <xf numFmtId="49" fontId="6" fillId="0" borderId="0" xfId="0" applyNumberFormat="1" applyFont="1" applyAlignment="1">
      <alignment vertical="center" wrapText="1"/>
    </xf>
    <xf numFmtId="0" fontId="5"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14" fontId="3" fillId="0" borderId="5"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4"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wrapText="1"/>
    </xf>
    <xf numFmtId="0" fontId="3" fillId="0" borderId="1" xfId="0" applyFont="1" applyBorder="1" applyAlignment="1">
      <alignment horizontal="left"/>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4" fontId="3" fillId="0" borderId="5" xfId="0" applyNumberFormat="1" applyFont="1" applyBorder="1" applyAlignment="1">
      <alignment horizontal="center" vertical="center"/>
    </xf>
    <xf numFmtId="14" fontId="3" fillId="0" borderId="7" xfId="0" applyNumberFormat="1" applyFont="1" applyBorder="1" applyAlignment="1">
      <alignment horizontal="center" vertical="center"/>
    </xf>
    <xf numFmtId="14" fontId="3" fillId="0" borderId="6" xfId="0" applyNumberFormat="1" applyFont="1" applyBorder="1" applyAlignment="1">
      <alignment horizontal="center" vertical="center"/>
    </xf>
    <xf numFmtId="14" fontId="3" fillId="0" borderId="7" xfId="0" applyNumberFormat="1" applyFont="1" applyBorder="1" applyAlignment="1">
      <alignment horizontal="center" vertical="center" wrapText="1"/>
    </xf>
    <xf numFmtId="0" fontId="3"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3" fillId="0" borderId="7" xfId="0" applyFont="1" applyBorder="1" applyAlignment="1">
      <alignment horizontal="center" vertical="center" wrapText="1"/>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3" fillId="0" borderId="5"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5" fillId="0" borderId="5" xfId="0" applyFont="1" applyBorder="1" applyAlignment="1">
      <alignment horizontal="left" vertical="center" wrapText="1"/>
    </xf>
    <xf numFmtId="0" fontId="3" fillId="0" borderId="7" xfId="0" applyFont="1" applyBorder="1" applyAlignment="1">
      <alignment horizontal="center" vertical="center"/>
    </xf>
  </cellXfs>
  <cellStyles count="3">
    <cellStyle name="Įprastas" xfId="0" builtinId="0"/>
    <cellStyle name="Įprastas 2" xfId="2" xr:uid="{A3E96C1C-065F-4293-AF62-59527FAAC8C0}"/>
    <cellStyle name="Įprastas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88"/>
  <sheetViews>
    <sheetView tabSelected="1" zoomScale="90" zoomScaleNormal="90" workbookViewId="0">
      <selection activeCell="G86" sqref="G86"/>
    </sheetView>
  </sheetViews>
  <sheetFormatPr defaultColWidth="8.6640625" defaultRowHeight="15.6" x14ac:dyDescent="0.3"/>
  <cols>
    <col min="1" max="1" width="4.33203125" style="1" customWidth="1"/>
    <col min="2" max="2" width="20.6640625" style="31" customWidth="1"/>
    <col min="3" max="3" width="12.44140625" style="25" customWidth="1"/>
    <col min="4" max="4" width="11.44140625" style="25" customWidth="1"/>
    <col min="5" max="5" width="10.5546875" style="29" customWidth="1"/>
    <col min="6" max="6" width="10.109375" style="25" customWidth="1"/>
    <col min="7" max="7" width="63.5546875" style="31" customWidth="1"/>
    <col min="8" max="8" width="7.33203125" style="1" customWidth="1"/>
    <col min="9" max="9" width="8.33203125" style="25" customWidth="1"/>
    <col min="10" max="10" width="29.109375" style="31" customWidth="1"/>
    <col min="11" max="11" width="18" style="15" customWidth="1"/>
    <col min="12" max="16384" width="8.6640625" style="1"/>
  </cols>
  <sheetData>
    <row r="1" spans="1:11" ht="33" customHeight="1" x14ac:dyDescent="0.3">
      <c r="A1" s="12"/>
      <c r="B1" s="100" t="s">
        <v>63</v>
      </c>
      <c r="C1" s="101"/>
      <c r="D1" s="101"/>
      <c r="E1" s="101"/>
      <c r="F1" s="101"/>
      <c r="G1" s="101"/>
      <c r="H1" s="101"/>
      <c r="I1" s="101"/>
      <c r="J1" s="102"/>
      <c r="K1" s="14" t="s">
        <v>84</v>
      </c>
    </row>
    <row r="2" spans="1:11" ht="62.4" x14ac:dyDescent="0.3">
      <c r="A2" s="16" t="s">
        <v>0</v>
      </c>
      <c r="B2" s="32" t="s">
        <v>1</v>
      </c>
      <c r="C2" s="16" t="s">
        <v>2</v>
      </c>
      <c r="D2" s="17" t="s">
        <v>3</v>
      </c>
      <c r="E2" s="18" t="s">
        <v>4</v>
      </c>
      <c r="F2" s="16" t="s">
        <v>5</v>
      </c>
      <c r="G2" s="32" t="s">
        <v>6</v>
      </c>
      <c r="H2" s="16" t="s">
        <v>7</v>
      </c>
      <c r="I2" s="16" t="s">
        <v>8</v>
      </c>
      <c r="J2" s="32" t="s">
        <v>9</v>
      </c>
      <c r="K2" s="16" t="s">
        <v>10</v>
      </c>
    </row>
    <row r="3" spans="1:11" ht="14.4" customHeight="1" x14ac:dyDescent="0.3">
      <c r="A3" s="22"/>
      <c r="B3" s="71" t="s">
        <v>11</v>
      </c>
      <c r="C3" s="72"/>
      <c r="D3" s="72"/>
      <c r="E3" s="72"/>
      <c r="F3" s="72"/>
      <c r="G3" s="72"/>
      <c r="H3" s="72"/>
      <c r="I3" s="72"/>
      <c r="J3" s="72"/>
      <c r="K3" s="73"/>
    </row>
    <row r="4" spans="1:11" ht="317.39999999999998" customHeight="1" x14ac:dyDescent="0.3">
      <c r="A4" s="22" t="s">
        <v>173</v>
      </c>
      <c r="B4" s="52" t="s">
        <v>60</v>
      </c>
      <c r="C4" s="22" t="s">
        <v>106</v>
      </c>
      <c r="D4" s="22" t="s">
        <v>105</v>
      </c>
      <c r="E4" s="22">
        <v>268.60000000000002</v>
      </c>
      <c r="F4" s="22" t="s">
        <v>64</v>
      </c>
      <c r="G4" s="22" t="s">
        <v>111</v>
      </c>
      <c r="H4" s="22" t="s">
        <v>71</v>
      </c>
      <c r="I4" s="22" t="s">
        <v>69</v>
      </c>
      <c r="J4" s="22" t="s">
        <v>68</v>
      </c>
      <c r="K4" s="22"/>
    </row>
    <row r="5" spans="1:11" ht="85.5" customHeight="1" x14ac:dyDescent="0.3">
      <c r="A5" s="22" t="s">
        <v>174</v>
      </c>
      <c r="B5" s="52" t="s">
        <v>60</v>
      </c>
      <c r="C5" s="22" t="s">
        <v>101</v>
      </c>
      <c r="D5" s="22" t="s">
        <v>65</v>
      </c>
      <c r="E5" s="22">
        <v>1.2</v>
      </c>
      <c r="F5" s="22" t="s">
        <v>64</v>
      </c>
      <c r="G5" s="52" t="s">
        <v>70</v>
      </c>
      <c r="H5" s="22">
        <v>6</v>
      </c>
      <c r="I5" s="22" t="s">
        <v>67</v>
      </c>
      <c r="J5" s="52" t="s">
        <v>66</v>
      </c>
      <c r="K5" s="22"/>
    </row>
    <row r="6" spans="1:11" ht="75.599999999999994" customHeight="1" x14ac:dyDescent="0.3">
      <c r="A6" s="22" t="s">
        <v>175</v>
      </c>
      <c r="B6" s="105" t="s">
        <v>60</v>
      </c>
      <c r="C6" s="103" t="s">
        <v>96</v>
      </c>
      <c r="D6" s="103" t="s">
        <v>97</v>
      </c>
      <c r="E6" s="22" t="s">
        <v>227</v>
      </c>
      <c r="F6" s="22" t="s">
        <v>13</v>
      </c>
      <c r="G6" s="105" t="s">
        <v>243</v>
      </c>
      <c r="H6" s="22" t="s">
        <v>99</v>
      </c>
      <c r="I6" s="22" t="s">
        <v>94</v>
      </c>
      <c r="J6" s="52" t="s">
        <v>98</v>
      </c>
      <c r="K6" s="103"/>
    </row>
    <row r="7" spans="1:11" ht="37.950000000000003" customHeight="1" x14ac:dyDescent="0.3">
      <c r="A7" s="22" t="s">
        <v>176</v>
      </c>
      <c r="B7" s="106"/>
      <c r="C7" s="104"/>
      <c r="D7" s="104"/>
      <c r="E7" s="22" t="s">
        <v>228</v>
      </c>
      <c r="F7" s="22" t="s">
        <v>13</v>
      </c>
      <c r="G7" s="106"/>
      <c r="H7" s="22" t="s">
        <v>99</v>
      </c>
      <c r="I7" s="22" t="s">
        <v>95</v>
      </c>
      <c r="J7" s="52" t="s">
        <v>100</v>
      </c>
      <c r="K7" s="104"/>
    </row>
    <row r="8" spans="1:11" ht="109.5" customHeight="1" x14ac:dyDescent="0.3">
      <c r="A8" s="22" t="s">
        <v>177</v>
      </c>
      <c r="B8" s="50" t="s">
        <v>102</v>
      </c>
      <c r="C8" s="51">
        <v>44964</v>
      </c>
      <c r="D8" s="4" t="s">
        <v>103</v>
      </c>
      <c r="E8" s="5">
        <v>16</v>
      </c>
      <c r="F8" s="3" t="s">
        <v>13</v>
      </c>
      <c r="G8" s="50" t="s">
        <v>244</v>
      </c>
      <c r="H8" s="49">
        <v>9</v>
      </c>
      <c r="I8" s="49" t="s">
        <v>270</v>
      </c>
      <c r="J8" s="47" t="s">
        <v>104</v>
      </c>
      <c r="K8" s="33"/>
    </row>
    <row r="9" spans="1:11" ht="331.2" customHeight="1" x14ac:dyDescent="0.3">
      <c r="A9" s="22" t="s">
        <v>121</v>
      </c>
      <c r="B9" s="52" t="s">
        <v>60</v>
      </c>
      <c r="C9" s="22" t="s">
        <v>107</v>
      </c>
      <c r="D9" s="22" t="s">
        <v>108</v>
      </c>
      <c r="E9" s="22" t="s">
        <v>109</v>
      </c>
      <c r="F9" s="22" t="s">
        <v>12</v>
      </c>
      <c r="G9" s="52" t="s">
        <v>110</v>
      </c>
      <c r="H9" s="22" t="s">
        <v>71</v>
      </c>
      <c r="I9" s="22" t="s">
        <v>69</v>
      </c>
      <c r="J9" s="22" t="s">
        <v>68</v>
      </c>
      <c r="K9" s="22"/>
    </row>
    <row r="10" spans="1:11" ht="76.95" customHeight="1" x14ac:dyDescent="0.3">
      <c r="A10" s="22" t="s">
        <v>178</v>
      </c>
      <c r="B10" s="52" t="s">
        <v>60</v>
      </c>
      <c r="C10" s="22" t="s">
        <v>107</v>
      </c>
      <c r="D10" s="22" t="s">
        <v>112</v>
      </c>
      <c r="E10" s="22" t="s">
        <v>113</v>
      </c>
      <c r="F10" s="22" t="s">
        <v>12</v>
      </c>
      <c r="G10" s="52" t="s">
        <v>114</v>
      </c>
      <c r="H10" s="22">
        <v>6</v>
      </c>
      <c r="I10" s="22" t="s">
        <v>67</v>
      </c>
      <c r="J10" s="52" t="s">
        <v>66</v>
      </c>
      <c r="K10" s="22"/>
    </row>
    <row r="11" spans="1:11" ht="70.2" customHeight="1" x14ac:dyDescent="0.3">
      <c r="A11" s="22" t="s">
        <v>179</v>
      </c>
      <c r="B11" s="105" t="s">
        <v>60</v>
      </c>
      <c r="C11" s="103" t="s">
        <v>107</v>
      </c>
      <c r="D11" s="103" t="s">
        <v>115</v>
      </c>
      <c r="E11" s="22" t="s">
        <v>116</v>
      </c>
      <c r="F11" s="22" t="s">
        <v>23</v>
      </c>
      <c r="G11" s="105" t="s">
        <v>168</v>
      </c>
      <c r="H11" s="22" t="s">
        <v>121</v>
      </c>
      <c r="I11" s="22" t="s">
        <v>67</v>
      </c>
      <c r="J11" s="52" t="s">
        <v>66</v>
      </c>
      <c r="K11" s="33"/>
    </row>
    <row r="12" spans="1:11" ht="90.6" customHeight="1" x14ac:dyDescent="0.3">
      <c r="A12" s="22" t="s">
        <v>180</v>
      </c>
      <c r="B12" s="106"/>
      <c r="C12" s="104"/>
      <c r="D12" s="104"/>
      <c r="E12" s="22" t="s">
        <v>117</v>
      </c>
      <c r="F12" s="22" t="s">
        <v>23</v>
      </c>
      <c r="G12" s="106"/>
      <c r="H12" s="22" t="s">
        <v>120</v>
      </c>
      <c r="I12" s="22" t="s">
        <v>118</v>
      </c>
      <c r="J12" s="52" t="s">
        <v>119</v>
      </c>
      <c r="K12" s="33"/>
    </row>
    <row r="13" spans="1:11" ht="37.200000000000003" customHeight="1" x14ac:dyDescent="0.3">
      <c r="A13" s="22" t="s">
        <v>181</v>
      </c>
      <c r="B13" s="62" t="s">
        <v>60</v>
      </c>
      <c r="C13" s="85">
        <v>44981</v>
      </c>
      <c r="D13" s="64" t="s">
        <v>122</v>
      </c>
      <c r="E13" s="5">
        <v>-64.400000000000006</v>
      </c>
      <c r="F13" s="3" t="s">
        <v>13</v>
      </c>
      <c r="G13" s="62" t="s">
        <v>252</v>
      </c>
      <c r="H13" s="49">
        <v>11</v>
      </c>
      <c r="I13" s="94" t="s">
        <v>94</v>
      </c>
      <c r="J13" s="90" t="s">
        <v>98</v>
      </c>
      <c r="K13" s="83"/>
    </row>
    <row r="14" spans="1:11" ht="37.200000000000003" customHeight="1" x14ac:dyDescent="0.3">
      <c r="A14" s="22" t="s">
        <v>99</v>
      </c>
      <c r="B14" s="89"/>
      <c r="C14" s="86"/>
      <c r="D14" s="88"/>
      <c r="E14" s="5">
        <v>64.400000000000006</v>
      </c>
      <c r="F14" s="3" t="s">
        <v>13</v>
      </c>
      <c r="G14" s="89"/>
      <c r="H14" s="55" t="s">
        <v>169</v>
      </c>
      <c r="I14" s="95"/>
      <c r="J14" s="91"/>
      <c r="K14" s="93"/>
    </row>
    <row r="15" spans="1:11" ht="37.200000000000003" customHeight="1" x14ac:dyDescent="0.3">
      <c r="A15" s="22" t="s">
        <v>182</v>
      </c>
      <c r="B15" s="89"/>
      <c r="C15" s="86"/>
      <c r="D15" s="88"/>
      <c r="E15" s="5">
        <v>-770</v>
      </c>
      <c r="F15" s="3" t="s">
        <v>16</v>
      </c>
      <c r="G15" s="89"/>
      <c r="H15" s="49">
        <v>11</v>
      </c>
      <c r="I15" s="95"/>
      <c r="J15" s="91"/>
      <c r="K15" s="93"/>
    </row>
    <row r="16" spans="1:11" ht="37.200000000000003" customHeight="1" x14ac:dyDescent="0.3">
      <c r="A16" s="22" t="s">
        <v>183</v>
      </c>
      <c r="B16" s="63"/>
      <c r="C16" s="87"/>
      <c r="D16" s="65"/>
      <c r="E16" s="5">
        <v>770</v>
      </c>
      <c r="F16" s="3" t="s">
        <v>16</v>
      </c>
      <c r="G16" s="63"/>
      <c r="H16" s="55" t="s">
        <v>169</v>
      </c>
      <c r="I16" s="96"/>
      <c r="J16" s="92"/>
      <c r="K16" s="84"/>
    </row>
    <row r="17" spans="1:11" ht="123" customHeight="1" x14ac:dyDescent="0.3">
      <c r="A17" s="22" t="s">
        <v>184</v>
      </c>
      <c r="B17" s="50" t="s">
        <v>158</v>
      </c>
      <c r="C17" s="51">
        <v>44991</v>
      </c>
      <c r="D17" s="4" t="s">
        <v>235</v>
      </c>
      <c r="E17" s="5">
        <v>0.7</v>
      </c>
      <c r="F17" s="3" t="s">
        <v>15</v>
      </c>
      <c r="G17" s="50" t="s">
        <v>159</v>
      </c>
      <c r="H17" s="53" t="s">
        <v>161</v>
      </c>
      <c r="I17" s="53" t="s">
        <v>151</v>
      </c>
      <c r="J17" s="46" t="s">
        <v>160</v>
      </c>
      <c r="K17" s="3"/>
    </row>
    <row r="18" spans="1:11" ht="14.4" customHeight="1" x14ac:dyDescent="0.3">
      <c r="A18" s="22" t="s">
        <v>185</v>
      </c>
      <c r="B18" s="77" t="s">
        <v>17</v>
      </c>
      <c r="C18" s="77"/>
      <c r="D18" s="77"/>
      <c r="E18" s="77"/>
      <c r="F18" s="77"/>
      <c r="G18" s="77"/>
      <c r="H18" s="77"/>
      <c r="I18" s="77"/>
      <c r="J18" s="77"/>
      <c r="K18" s="77"/>
    </row>
    <row r="19" spans="1:11" ht="64.5" customHeight="1" x14ac:dyDescent="0.3">
      <c r="A19" s="22" t="s">
        <v>247</v>
      </c>
      <c r="B19" s="50" t="s">
        <v>224</v>
      </c>
      <c r="C19" s="4">
        <v>44994</v>
      </c>
      <c r="D19" s="3"/>
      <c r="E19" s="5">
        <v>1821.4</v>
      </c>
      <c r="F19" s="3" t="s">
        <v>23</v>
      </c>
      <c r="G19" s="50" t="s">
        <v>246</v>
      </c>
      <c r="H19" s="3">
        <v>9</v>
      </c>
      <c r="I19" s="3" t="s">
        <v>236</v>
      </c>
      <c r="J19" s="59" t="s">
        <v>259</v>
      </c>
      <c r="K19" s="3"/>
    </row>
    <row r="20" spans="1:11" ht="30.75" customHeight="1" x14ac:dyDescent="0.3">
      <c r="A20" s="22" t="s">
        <v>186</v>
      </c>
      <c r="B20" s="62" t="s">
        <v>224</v>
      </c>
      <c r="C20" s="64">
        <v>44994</v>
      </c>
      <c r="D20" s="83"/>
      <c r="E20" s="5">
        <v>1.7</v>
      </c>
      <c r="F20" s="3" t="s">
        <v>24</v>
      </c>
      <c r="G20" s="62" t="s">
        <v>237</v>
      </c>
      <c r="H20" s="83">
        <v>10</v>
      </c>
      <c r="I20" s="83" t="s">
        <v>262</v>
      </c>
      <c r="J20" s="110" t="s">
        <v>258</v>
      </c>
      <c r="K20" s="83"/>
    </row>
    <row r="21" spans="1:11" ht="30.75" customHeight="1" x14ac:dyDescent="0.3">
      <c r="A21" s="22" t="s">
        <v>187</v>
      </c>
      <c r="B21" s="89"/>
      <c r="C21" s="88"/>
      <c r="D21" s="93"/>
      <c r="E21" s="5">
        <v>0.2</v>
      </c>
      <c r="F21" s="3" t="s">
        <v>25</v>
      </c>
      <c r="G21" s="89"/>
      <c r="H21" s="93"/>
      <c r="I21" s="93"/>
      <c r="J21" s="89"/>
      <c r="K21" s="93"/>
    </row>
    <row r="22" spans="1:11" ht="30.75" customHeight="1" x14ac:dyDescent="0.3">
      <c r="A22" s="22" t="s">
        <v>188</v>
      </c>
      <c r="B22" s="63"/>
      <c r="C22" s="65"/>
      <c r="D22" s="84"/>
      <c r="E22" s="5">
        <v>0.2</v>
      </c>
      <c r="F22" s="3" t="s">
        <v>13</v>
      </c>
      <c r="G22" s="63"/>
      <c r="H22" s="84"/>
      <c r="I22" s="84"/>
      <c r="J22" s="63"/>
      <c r="K22" s="84"/>
    </row>
    <row r="23" spans="1:11" ht="14.4" customHeight="1" x14ac:dyDescent="0.3">
      <c r="A23" s="22" t="s">
        <v>189</v>
      </c>
      <c r="B23" s="71" t="s">
        <v>18</v>
      </c>
      <c r="C23" s="72"/>
      <c r="D23" s="72"/>
      <c r="E23" s="72"/>
      <c r="F23" s="72"/>
      <c r="G23" s="72"/>
      <c r="H23" s="72"/>
      <c r="I23" s="72"/>
      <c r="J23" s="72"/>
      <c r="K23" s="73"/>
    </row>
    <row r="24" spans="1:11" ht="50.25" customHeight="1" x14ac:dyDescent="0.3">
      <c r="A24" s="22" t="s">
        <v>190</v>
      </c>
      <c r="B24" s="50" t="s">
        <v>102</v>
      </c>
      <c r="C24" s="4">
        <v>44636</v>
      </c>
      <c r="D24" s="3" t="s">
        <v>80</v>
      </c>
      <c r="E24" s="3">
        <v>-16.2</v>
      </c>
      <c r="F24" s="3" t="s">
        <v>13</v>
      </c>
      <c r="G24" s="50" t="s">
        <v>267</v>
      </c>
      <c r="H24" s="3">
        <v>9</v>
      </c>
      <c r="I24" s="3" t="s">
        <v>268</v>
      </c>
      <c r="J24" s="50" t="s">
        <v>269</v>
      </c>
      <c r="K24" s="3"/>
    </row>
    <row r="25" spans="1:11" ht="14.4" customHeight="1" x14ac:dyDescent="0.3">
      <c r="A25" s="22" t="s">
        <v>191</v>
      </c>
      <c r="B25" s="71" t="s">
        <v>20</v>
      </c>
      <c r="C25" s="72"/>
      <c r="D25" s="72"/>
      <c r="E25" s="72"/>
      <c r="F25" s="72"/>
      <c r="G25" s="72"/>
      <c r="H25" s="72"/>
      <c r="I25" s="72"/>
      <c r="J25" s="72"/>
      <c r="K25" s="73"/>
    </row>
    <row r="26" spans="1:11" ht="38.25" customHeight="1" x14ac:dyDescent="0.3">
      <c r="A26" s="22" t="s">
        <v>192</v>
      </c>
      <c r="B26" s="62" t="s">
        <v>75</v>
      </c>
      <c r="C26" s="64">
        <v>44994</v>
      </c>
      <c r="D26" s="66" t="s">
        <v>80</v>
      </c>
      <c r="E26" s="30"/>
      <c r="F26" s="26" t="s">
        <v>13</v>
      </c>
      <c r="G26" s="2" t="s">
        <v>254</v>
      </c>
      <c r="H26" s="3" t="s">
        <v>82</v>
      </c>
      <c r="I26" s="3" t="s">
        <v>83</v>
      </c>
      <c r="J26" s="50" t="s">
        <v>81</v>
      </c>
      <c r="K26" s="3"/>
    </row>
    <row r="27" spans="1:11" ht="48.6" customHeight="1" x14ac:dyDescent="0.3">
      <c r="A27" s="22" t="s">
        <v>193</v>
      </c>
      <c r="B27" s="63"/>
      <c r="C27" s="65"/>
      <c r="D27" s="67"/>
      <c r="E27" s="30"/>
      <c r="F27" s="26" t="s">
        <v>13</v>
      </c>
      <c r="G27" s="2" t="s">
        <v>255</v>
      </c>
      <c r="H27" s="3">
        <v>7</v>
      </c>
      <c r="I27" s="3" t="s">
        <v>156</v>
      </c>
      <c r="J27" s="50" t="s">
        <v>253</v>
      </c>
      <c r="K27" s="3"/>
    </row>
    <row r="28" spans="1:11" ht="48" customHeight="1" x14ac:dyDescent="0.3">
      <c r="A28" s="22" t="s">
        <v>194</v>
      </c>
      <c r="B28" s="2" t="s">
        <v>85</v>
      </c>
      <c r="C28" s="43">
        <v>44987</v>
      </c>
      <c r="D28" s="26" t="s">
        <v>135</v>
      </c>
      <c r="E28" s="30">
        <v>9.1999999999999993</v>
      </c>
      <c r="F28" s="26" t="s">
        <v>23</v>
      </c>
      <c r="G28" s="2" t="s">
        <v>137</v>
      </c>
      <c r="H28" s="26" t="s">
        <v>82</v>
      </c>
      <c r="I28" s="26" t="s">
        <v>136</v>
      </c>
      <c r="J28" s="54" t="s">
        <v>260</v>
      </c>
      <c r="K28" s="24"/>
    </row>
    <row r="29" spans="1:11" ht="81" customHeight="1" x14ac:dyDescent="0.3">
      <c r="A29" s="22" t="s">
        <v>195</v>
      </c>
      <c r="B29" s="2" t="s">
        <v>85</v>
      </c>
      <c r="C29" s="43">
        <v>44992</v>
      </c>
      <c r="D29" s="26" t="s">
        <v>140</v>
      </c>
      <c r="E29" s="30">
        <v>15.1</v>
      </c>
      <c r="F29" s="26" t="s">
        <v>141</v>
      </c>
      <c r="G29" s="2" t="s">
        <v>142</v>
      </c>
      <c r="H29" s="26" t="s">
        <v>82</v>
      </c>
      <c r="I29" s="26" t="s">
        <v>143</v>
      </c>
      <c r="J29" s="2" t="s">
        <v>144</v>
      </c>
      <c r="K29" s="56"/>
    </row>
    <row r="30" spans="1:11" s="13" customFormat="1" ht="14.4" customHeight="1" x14ac:dyDescent="0.3">
      <c r="A30" s="22" t="s">
        <v>196</v>
      </c>
      <c r="B30" s="71" t="s">
        <v>21</v>
      </c>
      <c r="C30" s="72"/>
      <c r="D30" s="72"/>
      <c r="E30" s="72"/>
      <c r="F30" s="72"/>
      <c r="G30" s="72"/>
      <c r="H30" s="72"/>
      <c r="I30" s="72"/>
      <c r="J30" s="72"/>
      <c r="K30" s="73"/>
    </row>
    <row r="31" spans="1:11" s="13" customFormat="1" ht="26.4" customHeight="1" x14ac:dyDescent="0.3">
      <c r="A31" s="22" t="s">
        <v>197</v>
      </c>
      <c r="B31" s="62" t="s">
        <v>85</v>
      </c>
      <c r="C31" s="64">
        <v>44987</v>
      </c>
      <c r="D31" s="66" t="s">
        <v>131</v>
      </c>
      <c r="E31" s="3">
        <v>-53.5</v>
      </c>
      <c r="F31" s="3" t="s">
        <v>13</v>
      </c>
      <c r="G31" s="62" t="s">
        <v>172</v>
      </c>
      <c r="H31" s="83">
        <v>7</v>
      </c>
      <c r="I31" s="83" t="s">
        <v>133</v>
      </c>
      <c r="J31" s="62" t="s">
        <v>132</v>
      </c>
      <c r="K31" s="83"/>
    </row>
    <row r="32" spans="1:11" s="13" customFormat="1" ht="26.4" customHeight="1" x14ac:dyDescent="0.3">
      <c r="A32" s="22" t="s">
        <v>198</v>
      </c>
      <c r="B32" s="89"/>
      <c r="C32" s="88"/>
      <c r="D32" s="111"/>
      <c r="E32" s="3">
        <v>-16.7</v>
      </c>
      <c r="F32" s="3" t="s">
        <v>23</v>
      </c>
      <c r="G32" s="89"/>
      <c r="H32" s="84"/>
      <c r="I32" s="93"/>
      <c r="J32" s="89"/>
      <c r="K32" s="93"/>
    </row>
    <row r="33" spans="1:11" ht="26.4" customHeight="1" x14ac:dyDescent="0.3">
      <c r="A33" s="22" t="s">
        <v>199</v>
      </c>
      <c r="B33" s="89"/>
      <c r="C33" s="88"/>
      <c r="D33" s="111"/>
      <c r="E33" s="5">
        <v>22.9</v>
      </c>
      <c r="F33" s="3" t="s">
        <v>13</v>
      </c>
      <c r="G33" s="89"/>
      <c r="H33" s="83" t="s">
        <v>134</v>
      </c>
      <c r="I33" s="93"/>
      <c r="J33" s="89"/>
      <c r="K33" s="93"/>
    </row>
    <row r="34" spans="1:11" ht="26.4" customHeight="1" x14ac:dyDescent="0.3">
      <c r="A34" s="22" t="s">
        <v>200</v>
      </c>
      <c r="B34" s="89"/>
      <c r="C34" s="88"/>
      <c r="D34" s="67"/>
      <c r="E34" s="3">
        <v>7.9</v>
      </c>
      <c r="F34" s="3" t="s">
        <v>23</v>
      </c>
      <c r="G34" s="89"/>
      <c r="H34" s="84"/>
      <c r="I34" s="93"/>
      <c r="J34" s="89"/>
      <c r="K34" s="93"/>
    </row>
    <row r="35" spans="1:11" ht="26.4" customHeight="1" x14ac:dyDescent="0.3">
      <c r="A35" s="22" t="s">
        <v>201</v>
      </c>
      <c r="B35" s="89"/>
      <c r="C35" s="88"/>
      <c r="D35" s="66" t="s">
        <v>138</v>
      </c>
      <c r="E35" s="5">
        <v>30.6</v>
      </c>
      <c r="F35" s="3" t="s">
        <v>13</v>
      </c>
      <c r="G35" s="89"/>
      <c r="H35" s="83" t="s">
        <v>139</v>
      </c>
      <c r="I35" s="93"/>
      <c r="J35" s="89"/>
      <c r="K35" s="93"/>
    </row>
    <row r="36" spans="1:11" ht="26.4" customHeight="1" x14ac:dyDescent="0.3">
      <c r="A36" s="22" t="s">
        <v>202</v>
      </c>
      <c r="B36" s="63"/>
      <c r="C36" s="65"/>
      <c r="D36" s="67"/>
      <c r="E36" s="3">
        <v>8.8000000000000007</v>
      </c>
      <c r="F36" s="3" t="s">
        <v>23</v>
      </c>
      <c r="G36" s="63"/>
      <c r="H36" s="84"/>
      <c r="I36" s="84"/>
      <c r="J36" s="63"/>
      <c r="K36" s="84"/>
    </row>
    <row r="37" spans="1:11" ht="67.5" customHeight="1" x14ac:dyDescent="0.3">
      <c r="A37" s="22" t="s">
        <v>203</v>
      </c>
      <c r="B37" s="2" t="s">
        <v>85</v>
      </c>
      <c r="C37" s="43">
        <v>44991</v>
      </c>
      <c r="D37" s="26" t="s">
        <v>80</v>
      </c>
      <c r="E37" s="30"/>
      <c r="F37" s="26"/>
      <c r="G37" s="2" t="s">
        <v>88</v>
      </c>
      <c r="H37" s="26">
        <v>7</v>
      </c>
      <c r="I37" s="26" t="s">
        <v>86</v>
      </c>
      <c r="J37" s="2" t="s">
        <v>87</v>
      </c>
      <c r="K37" s="24"/>
    </row>
    <row r="38" spans="1:11" ht="67.5" customHeight="1" x14ac:dyDescent="0.3">
      <c r="A38" s="22" t="s">
        <v>271</v>
      </c>
      <c r="B38" s="2" t="s">
        <v>85</v>
      </c>
      <c r="C38" s="43">
        <v>44992</v>
      </c>
      <c r="D38" s="26" t="s">
        <v>145</v>
      </c>
      <c r="E38" s="30">
        <v>60</v>
      </c>
      <c r="F38" s="26" t="s">
        <v>12</v>
      </c>
      <c r="G38" s="50" t="s">
        <v>266</v>
      </c>
      <c r="H38" s="26">
        <v>7</v>
      </c>
      <c r="I38" s="26" t="s">
        <v>146</v>
      </c>
      <c r="J38" s="50" t="s">
        <v>147</v>
      </c>
      <c r="K38" s="24"/>
    </row>
    <row r="39" spans="1:11" ht="67.5" customHeight="1" x14ac:dyDescent="0.3">
      <c r="A39" s="22" t="s">
        <v>204</v>
      </c>
      <c r="B39" s="62" t="s">
        <v>75</v>
      </c>
      <c r="C39" s="43">
        <v>44994</v>
      </c>
      <c r="D39" s="26"/>
      <c r="E39" s="30">
        <v>15.8</v>
      </c>
      <c r="F39" s="26" t="s">
        <v>23</v>
      </c>
      <c r="G39" s="62" t="s">
        <v>229</v>
      </c>
      <c r="H39" s="26" t="s">
        <v>134</v>
      </c>
      <c r="I39" s="26" t="s">
        <v>95</v>
      </c>
      <c r="J39" s="50" t="s">
        <v>230</v>
      </c>
      <c r="K39" s="97"/>
    </row>
    <row r="40" spans="1:11" ht="90" customHeight="1" x14ac:dyDescent="0.3">
      <c r="A40" s="22" t="s">
        <v>205</v>
      </c>
      <c r="B40" s="89"/>
      <c r="C40" s="43">
        <v>44994</v>
      </c>
      <c r="D40" s="26"/>
      <c r="E40" s="30">
        <v>1.3</v>
      </c>
      <c r="F40" s="26" t="s">
        <v>23</v>
      </c>
      <c r="G40" s="89"/>
      <c r="H40" s="26" t="s">
        <v>233</v>
      </c>
      <c r="I40" s="26" t="s">
        <v>232</v>
      </c>
      <c r="J40" s="50" t="s">
        <v>231</v>
      </c>
      <c r="K40" s="98"/>
    </row>
    <row r="41" spans="1:11" ht="67.5" customHeight="1" x14ac:dyDescent="0.3">
      <c r="A41" s="22" t="s">
        <v>206</v>
      </c>
      <c r="B41" s="63"/>
      <c r="C41" s="43">
        <v>44994</v>
      </c>
      <c r="D41" s="26"/>
      <c r="E41" s="30">
        <v>14.1</v>
      </c>
      <c r="F41" s="26" t="s">
        <v>23</v>
      </c>
      <c r="G41" s="63"/>
      <c r="H41" s="26" t="s">
        <v>139</v>
      </c>
      <c r="I41" s="26" t="s">
        <v>94</v>
      </c>
      <c r="J41" s="50" t="s">
        <v>234</v>
      </c>
      <c r="K41" s="99"/>
    </row>
    <row r="42" spans="1:11" ht="14.25" customHeight="1" x14ac:dyDescent="0.3">
      <c r="A42" s="22" t="s">
        <v>207</v>
      </c>
      <c r="B42" s="77" t="s">
        <v>73</v>
      </c>
      <c r="C42" s="77"/>
      <c r="D42" s="77"/>
      <c r="E42" s="77"/>
      <c r="F42" s="77"/>
      <c r="G42" s="77"/>
      <c r="H42" s="77"/>
      <c r="I42" s="77"/>
      <c r="J42" s="77"/>
      <c r="K42" s="77"/>
    </row>
    <row r="43" spans="1:11" ht="30.6" customHeight="1" x14ac:dyDescent="0.3">
      <c r="A43" s="22" t="s">
        <v>208</v>
      </c>
      <c r="B43" s="62" t="s">
        <v>75</v>
      </c>
      <c r="C43" s="64">
        <v>44952</v>
      </c>
      <c r="D43" s="66" t="s">
        <v>80</v>
      </c>
      <c r="E43" s="5">
        <v>-383.4</v>
      </c>
      <c r="F43" s="3" t="s">
        <v>24</v>
      </c>
      <c r="G43" s="62" t="s">
        <v>222</v>
      </c>
      <c r="H43" s="83" t="s">
        <v>93</v>
      </c>
      <c r="I43" s="83" t="s">
        <v>91</v>
      </c>
      <c r="J43" s="62" t="s">
        <v>92</v>
      </c>
      <c r="K43" s="83"/>
    </row>
    <row r="44" spans="1:11" ht="115.2" customHeight="1" x14ac:dyDescent="0.3">
      <c r="A44" s="22" t="s">
        <v>209</v>
      </c>
      <c r="B44" s="63"/>
      <c r="C44" s="65"/>
      <c r="D44" s="67"/>
      <c r="E44" s="3">
        <v>383.4</v>
      </c>
      <c r="F44" s="3" t="s">
        <v>220</v>
      </c>
      <c r="G44" s="63"/>
      <c r="H44" s="84"/>
      <c r="I44" s="84"/>
      <c r="J44" s="63"/>
      <c r="K44" s="84"/>
    </row>
    <row r="45" spans="1:11" ht="78" customHeight="1" x14ac:dyDescent="0.3">
      <c r="A45" s="22" t="s">
        <v>210</v>
      </c>
      <c r="B45" s="50" t="s">
        <v>127</v>
      </c>
      <c r="C45" s="4">
        <v>44986</v>
      </c>
      <c r="D45" s="3" t="s">
        <v>128</v>
      </c>
      <c r="E45" s="5"/>
      <c r="F45" s="3" t="s">
        <v>13</v>
      </c>
      <c r="G45" s="2" t="s">
        <v>274</v>
      </c>
      <c r="H45" s="3">
        <v>13</v>
      </c>
      <c r="I45" s="3" t="s">
        <v>130</v>
      </c>
      <c r="J45" s="50" t="s">
        <v>129</v>
      </c>
      <c r="K45" s="50" t="s">
        <v>273</v>
      </c>
    </row>
    <row r="46" spans="1:11" ht="119.4" customHeight="1" x14ac:dyDescent="0.3">
      <c r="A46" s="22" t="s">
        <v>211</v>
      </c>
      <c r="B46" s="50" t="s">
        <v>224</v>
      </c>
      <c r="C46" s="4">
        <v>44994</v>
      </c>
      <c r="D46" s="3"/>
      <c r="E46" s="5"/>
      <c r="F46" s="3"/>
      <c r="G46" s="2" t="s">
        <v>245</v>
      </c>
      <c r="H46" s="3">
        <v>9</v>
      </c>
      <c r="I46" s="3"/>
      <c r="J46" s="59" t="s">
        <v>261</v>
      </c>
      <c r="K46" s="50"/>
    </row>
    <row r="47" spans="1:11" ht="104.25" customHeight="1" x14ac:dyDescent="0.3">
      <c r="A47" s="22" t="s">
        <v>212</v>
      </c>
      <c r="B47" s="50" t="s">
        <v>102</v>
      </c>
      <c r="C47" s="4">
        <v>44999</v>
      </c>
      <c r="D47" s="3" t="s">
        <v>80</v>
      </c>
      <c r="E47" s="5">
        <v>55.7</v>
      </c>
      <c r="F47" s="3" t="s">
        <v>39</v>
      </c>
      <c r="G47" s="2" t="s">
        <v>263</v>
      </c>
      <c r="H47" s="3">
        <v>9</v>
      </c>
      <c r="I47" s="3" t="s">
        <v>265</v>
      </c>
      <c r="J47" s="59" t="s">
        <v>264</v>
      </c>
      <c r="K47" s="60"/>
    </row>
    <row r="48" spans="1:11" ht="16.2" customHeight="1" x14ac:dyDescent="0.3">
      <c r="A48" s="22" t="s">
        <v>213</v>
      </c>
      <c r="B48" s="71" t="s">
        <v>74</v>
      </c>
      <c r="C48" s="72"/>
      <c r="D48" s="72"/>
      <c r="E48" s="72"/>
      <c r="F48" s="72"/>
      <c r="G48" s="72"/>
      <c r="H48" s="72"/>
      <c r="I48" s="72"/>
      <c r="J48" s="72"/>
      <c r="K48" s="73"/>
    </row>
    <row r="49" spans="1:11" ht="111" customHeight="1" x14ac:dyDescent="0.3">
      <c r="A49" s="22" t="s">
        <v>214</v>
      </c>
      <c r="B49" s="2" t="s">
        <v>75</v>
      </c>
      <c r="C49" s="43">
        <v>44957</v>
      </c>
      <c r="D49" s="26" t="s">
        <v>80</v>
      </c>
      <c r="E49" s="30"/>
      <c r="F49" s="26" t="s">
        <v>13</v>
      </c>
      <c r="G49" s="2" t="s">
        <v>79</v>
      </c>
      <c r="H49" s="3" t="s">
        <v>78</v>
      </c>
      <c r="I49" s="26" t="s">
        <v>76</v>
      </c>
      <c r="J49" s="2" t="s">
        <v>77</v>
      </c>
      <c r="K49" s="3"/>
    </row>
    <row r="50" spans="1:11" ht="120.6" customHeight="1" x14ac:dyDescent="0.3">
      <c r="A50" s="22" t="s">
        <v>215</v>
      </c>
      <c r="B50" s="50" t="s">
        <v>123</v>
      </c>
      <c r="C50" s="4">
        <v>44985</v>
      </c>
      <c r="D50" s="3" t="s">
        <v>124</v>
      </c>
      <c r="E50" s="3">
        <v>42.3</v>
      </c>
      <c r="F50" s="3" t="s">
        <v>225</v>
      </c>
      <c r="G50" s="50" t="s">
        <v>226</v>
      </c>
      <c r="H50" s="3">
        <v>2</v>
      </c>
      <c r="I50" s="3" t="s">
        <v>126</v>
      </c>
      <c r="J50" s="2" t="s">
        <v>125</v>
      </c>
      <c r="K50" s="3"/>
    </row>
    <row r="51" spans="1:11" ht="39" customHeight="1" x14ac:dyDescent="0.3">
      <c r="A51" s="22" t="s">
        <v>216</v>
      </c>
      <c r="B51" s="50" t="s">
        <v>148</v>
      </c>
      <c r="C51" s="4">
        <v>44994</v>
      </c>
      <c r="D51" s="3" t="s">
        <v>256</v>
      </c>
      <c r="E51" s="3">
        <v>0.4</v>
      </c>
      <c r="F51" s="3" t="s">
        <v>15</v>
      </c>
      <c r="G51" s="50" t="s">
        <v>149</v>
      </c>
      <c r="H51" s="3" t="s">
        <v>152</v>
      </c>
      <c r="I51" s="3" t="s">
        <v>151</v>
      </c>
      <c r="J51" s="50" t="s">
        <v>150</v>
      </c>
      <c r="K51" s="3"/>
    </row>
    <row r="52" spans="1:11" ht="39" customHeight="1" x14ac:dyDescent="0.3">
      <c r="A52" s="22" t="s">
        <v>217</v>
      </c>
      <c r="B52" s="50" t="s">
        <v>153</v>
      </c>
      <c r="C52" s="4">
        <v>44992</v>
      </c>
      <c r="D52" s="3">
        <v>245</v>
      </c>
      <c r="E52" s="5">
        <v>4</v>
      </c>
      <c r="F52" s="3" t="s">
        <v>15</v>
      </c>
      <c r="G52" s="50" t="s">
        <v>154</v>
      </c>
      <c r="H52" s="3" t="s">
        <v>157</v>
      </c>
      <c r="I52" s="3" t="s">
        <v>156</v>
      </c>
      <c r="J52" s="50" t="s">
        <v>155</v>
      </c>
      <c r="K52" s="3"/>
    </row>
    <row r="53" spans="1:11" ht="97.2" customHeight="1" x14ac:dyDescent="0.3">
      <c r="A53" s="22" t="s">
        <v>218</v>
      </c>
      <c r="B53" s="50" t="s">
        <v>162</v>
      </c>
      <c r="C53" s="4">
        <v>44988</v>
      </c>
      <c r="D53" s="3" t="s">
        <v>163</v>
      </c>
      <c r="E53" s="3">
        <v>4.5</v>
      </c>
      <c r="F53" s="3" t="s">
        <v>15</v>
      </c>
      <c r="G53" s="50" t="s">
        <v>164</v>
      </c>
      <c r="H53" s="3" t="s">
        <v>167</v>
      </c>
      <c r="I53" s="3" t="s">
        <v>166</v>
      </c>
      <c r="J53" s="50" t="s">
        <v>165</v>
      </c>
      <c r="K53" s="3"/>
    </row>
    <row r="54" spans="1:11" ht="75" customHeight="1" x14ac:dyDescent="0.3">
      <c r="A54" s="22" t="s">
        <v>219</v>
      </c>
      <c r="B54" s="50" t="s">
        <v>224</v>
      </c>
      <c r="C54" s="51">
        <v>44992</v>
      </c>
      <c r="D54" s="4" t="s">
        <v>80</v>
      </c>
      <c r="E54" s="5">
        <v>-264</v>
      </c>
      <c r="F54" s="3" t="s">
        <v>170</v>
      </c>
      <c r="G54" s="50" t="s">
        <v>257</v>
      </c>
      <c r="H54" s="3">
        <v>9</v>
      </c>
      <c r="I54" s="3" t="s">
        <v>94</v>
      </c>
      <c r="J54" s="50" t="s">
        <v>171</v>
      </c>
      <c r="K54" s="3"/>
    </row>
    <row r="55" spans="1:11" ht="14.4" customHeight="1" x14ac:dyDescent="0.3">
      <c r="A55" s="22" t="s">
        <v>248</v>
      </c>
      <c r="B55" s="71" t="s">
        <v>27</v>
      </c>
      <c r="C55" s="72"/>
      <c r="D55" s="72"/>
      <c r="E55" s="72"/>
      <c r="F55" s="72"/>
      <c r="G55" s="72"/>
      <c r="H55" s="72"/>
      <c r="I55" s="72"/>
      <c r="J55" s="72"/>
      <c r="K55" s="73"/>
    </row>
    <row r="56" spans="1:11" ht="15.6" customHeight="1" x14ac:dyDescent="0.3">
      <c r="A56" s="22" t="s">
        <v>249</v>
      </c>
      <c r="B56" s="71" t="s">
        <v>28</v>
      </c>
      <c r="C56" s="72"/>
      <c r="D56" s="72"/>
      <c r="E56" s="72"/>
      <c r="F56" s="72"/>
      <c r="G56" s="72"/>
      <c r="H56" s="72"/>
      <c r="I56" s="72"/>
      <c r="J56" s="72"/>
      <c r="K56" s="73"/>
    </row>
    <row r="57" spans="1:11" ht="67.2" customHeight="1" x14ac:dyDescent="0.3">
      <c r="A57" s="22" t="s">
        <v>250</v>
      </c>
      <c r="B57" s="2" t="s">
        <v>85</v>
      </c>
      <c r="C57" s="43">
        <v>44991</v>
      </c>
      <c r="D57" s="26" t="s">
        <v>80</v>
      </c>
      <c r="E57" s="30"/>
      <c r="F57" s="26"/>
      <c r="G57" s="2" t="s">
        <v>88</v>
      </c>
      <c r="H57" s="26">
        <v>7</v>
      </c>
      <c r="I57" s="26" t="s">
        <v>89</v>
      </c>
      <c r="J57" s="50" t="s">
        <v>90</v>
      </c>
      <c r="K57" s="3"/>
    </row>
    <row r="58" spans="1:11" ht="44.25" customHeight="1" x14ac:dyDescent="0.3">
      <c r="A58" s="22" t="s">
        <v>251</v>
      </c>
      <c r="B58" s="61" t="s">
        <v>224</v>
      </c>
      <c r="C58" s="107">
        <v>44994</v>
      </c>
      <c r="D58" s="108"/>
      <c r="E58" s="109"/>
      <c r="F58" s="108" t="s">
        <v>13</v>
      </c>
      <c r="G58" s="2" t="s">
        <v>239</v>
      </c>
      <c r="H58" s="26">
        <v>7</v>
      </c>
      <c r="I58" s="26" t="s">
        <v>118</v>
      </c>
      <c r="J58" s="50" t="s">
        <v>238</v>
      </c>
      <c r="K58" s="3"/>
    </row>
    <row r="59" spans="1:11" ht="43.5" customHeight="1" x14ac:dyDescent="0.3">
      <c r="A59" s="22" t="s">
        <v>272</v>
      </c>
      <c r="B59" s="61"/>
      <c r="C59" s="107"/>
      <c r="D59" s="108"/>
      <c r="E59" s="109"/>
      <c r="F59" s="108"/>
      <c r="G59" s="2" t="s">
        <v>240</v>
      </c>
      <c r="H59" s="26">
        <v>33</v>
      </c>
      <c r="I59" s="26" t="s">
        <v>241</v>
      </c>
      <c r="J59" s="50" t="s">
        <v>242</v>
      </c>
      <c r="K59" s="3"/>
    </row>
    <row r="60" spans="1:11" x14ac:dyDescent="0.3">
      <c r="A60" s="22"/>
      <c r="B60" s="36"/>
      <c r="C60" s="28"/>
      <c r="D60" s="27"/>
      <c r="E60" s="40"/>
      <c r="F60" s="41"/>
      <c r="G60" s="42"/>
      <c r="H60" s="41"/>
      <c r="K60" s="41"/>
    </row>
    <row r="61" spans="1:11" x14ac:dyDescent="0.3">
      <c r="A61" s="6"/>
      <c r="B61" s="34"/>
      <c r="C61" s="7"/>
      <c r="D61" s="8" t="s">
        <v>29</v>
      </c>
      <c r="E61" s="19"/>
      <c r="G61" s="44"/>
      <c r="K61" s="25"/>
    </row>
    <row r="62" spans="1:11" x14ac:dyDescent="0.3">
      <c r="A62" s="74" t="s">
        <v>30</v>
      </c>
      <c r="B62" s="75"/>
      <c r="C62" s="76"/>
      <c r="D62" s="9" t="s">
        <v>13</v>
      </c>
      <c r="E62" s="20">
        <f>E8+E22+E24</f>
        <v>0</v>
      </c>
      <c r="G62" s="44"/>
    </row>
    <row r="63" spans="1:11" ht="34.200000000000003" customHeight="1" x14ac:dyDescent="0.3">
      <c r="A63" s="68" t="s">
        <v>31</v>
      </c>
      <c r="B63" s="69"/>
      <c r="C63" s="70"/>
      <c r="D63" s="9" t="s">
        <v>23</v>
      </c>
      <c r="E63" s="20">
        <f>E28+E12+E11+E39+E40+E41+E19</f>
        <v>1861.8000000000002</v>
      </c>
      <c r="G63" s="58"/>
    </row>
    <row r="64" spans="1:11" ht="28.2" customHeight="1" x14ac:dyDescent="0.3">
      <c r="A64" s="68" t="s">
        <v>32</v>
      </c>
      <c r="B64" s="69"/>
      <c r="C64" s="70"/>
      <c r="D64" s="9" t="s">
        <v>12</v>
      </c>
      <c r="E64" s="20">
        <f>E38+E10+E9</f>
        <v>73.900000000000006</v>
      </c>
      <c r="G64" s="57">
        <f>E54+E53+E52+E51+E50+E45+E38+E36+E35+E34+E33+E32+E31+E29+E28+E17+E16+E15+E14+E13+E12+E10+E11+E9+E8+E7+E6+E5+E4+E39+E40+E41+E22+E21+E20+E19+E47+E24</f>
        <v>2066.1000000000004</v>
      </c>
    </row>
    <row r="65" spans="1:5" x14ac:dyDescent="0.3">
      <c r="A65" s="68" t="s">
        <v>33</v>
      </c>
      <c r="B65" s="69"/>
      <c r="C65" s="70"/>
      <c r="D65" s="9" t="s">
        <v>24</v>
      </c>
      <c r="E65" s="20">
        <f>E43+E20</f>
        <v>-381.7</v>
      </c>
    </row>
    <row r="66" spans="1:5" ht="39.75" hidden="1" customHeight="1" x14ac:dyDescent="0.3">
      <c r="A66" s="68" t="s">
        <v>34</v>
      </c>
      <c r="B66" s="69"/>
      <c r="C66" s="70"/>
      <c r="D66" s="9" t="s">
        <v>16</v>
      </c>
      <c r="E66" s="20"/>
    </row>
    <row r="67" spans="1:5" hidden="1" x14ac:dyDescent="0.3">
      <c r="A67" s="68" t="s">
        <v>35</v>
      </c>
      <c r="B67" s="69"/>
      <c r="C67" s="70"/>
      <c r="D67" s="9" t="s">
        <v>14</v>
      </c>
      <c r="E67" s="20"/>
    </row>
    <row r="68" spans="1:5" ht="31.2" hidden="1" x14ac:dyDescent="0.3">
      <c r="A68" s="68" t="s">
        <v>36</v>
      </c>
      <c r="B68" s="69"/>
      <c r="C68" s="70"/>
      <c r="D68" s="9" t="s">
        <v>37</v>
      </c>
      <c r="E68" s="20"/>
    </row>
    <row r="69" spans="1:5" x14ac:dyDescent="0.3">
      <c r="A69" s="68" t="s">
        <v>38</v>
      </c>
      <c r="B69" s="69"/>
      <c r="C69" s="70"/>
      <c r="D69" s="9" t="s">
        <v>39</v>
      </c>
      <c r="E69" s="20">
        <f>E47</f>
        <v>55.7</v>
      </c>
    </row>
    <row r="70" spans="1:5" hidden="1" x14ac:dyDescent="0.3">
      <c r="A70" s="82" t="s">
        <v>40</v>
      </c>
      <c r="B70" s="82"/>
      <c r="C70" s="82"/>
      <c r="D70" s="9" t="s">
        <v>22</v>
      </c>
      <c r="E70" s="21"/>
    </row>
    <row r="71" spans="1:5" ht="25.5" customHeight="1" x14ac:dyDescent="0.3">
      <c r="A71" s="68" t="s">
        <v>41</v>
      </c>
      <c r="B71" s="69"/>
      <c r="C71" s="70"/>
      <c r="D71" s="9" t="s">
        <v>15</v>
      </c>
      <c r="E71" s="20">
        <f>SUM(E53,E52,E17,E51)</f>
        <v>9.6</v>
      </c>
    </row>
    <row r="72" spans="1:5" ht="30.6" hidden="1" customHeight="1" x14ac:dyDescent="0.3">
      <c r="A72" s="68" t="s">
        <v>42</v>
      </c>
      <c r="B72" s="69"/>
      <c r="C72" s="70"/>
      <c r="D72" s="9" t="s">
        <v>43</v>
      </c>
      <c r="E72" s="20"/>
    </row>
    <row r="73" spans="1:5" ht="31.2" hidden="1" customHeight="1" x14ac:dyDescent="0.3">
      <c r="A73" s="68" t="s">
        <v>44</v>
      </c>
      <c r="B73" s="69"/>
      <c r="C73" s="70"/>
      <c r="D73" s="9" t="s">
        <v>45</v>
      </c>
      <c r="E73" s="20"/>
    </row>
    <row r="74" spans="1:5" ht="31.5" hidden="1" customHeight="1" x14ac:dyDescent="0.3">
      <c r="A74" s="68" t="s">
        <v>46</v>
      </c>
      <c r="B74" s="69"/>
      <c r="C74" s="70"/>
      <c r="D74" s="9" t="s">
        <v>47</v>
      </c>
      <c r="E74" s="20"/>
    </row>
    <row r="75" spans="1:5" ht="23.25" customHeight="1" x14ac:dyDescent="0.3">
      <c r="A75" s="74" t="s">
        <v>72</v>
      </c>
      <c r="B75" s="75"/>
      <c r="C75" s="76"/>
      <c r="D75" s="9" t="s">
        <v>64</v>
      </c>
      <c r="E75" s="20">
        <f>E4+E5</f>
        <v>269.8</v>
      </c>
    </row>
    <row r="76" spans="1:5" ht="27.6" customHeight="1" x14ac:dyDescent="0.3">
      <c r="A76" s="81" t="s">
        <v>48</v>
      </c>
      <c r="B76" s="81"/>
      <c r="C76" s="81"/>
      <c r="D76" s="9" t="s">
        <v>49</v>
      </c>
      <c r="E76" s="21">
        <f>E54</f>
        <v>-264</v>
      </c>
    </row>
    <row r="77" spans="1:5" ht="30" hidden="1" customHeight="1" x14ac:dyDescent="0.3">
      <c r="A77" s="81" t="s">
        <v>50</v>
      </c>
      <c r="B77" s="81"/>
      <c r="C77" s="81"/>
      <c r="D77" s="10" t="s">
        <v>51</v>
      </c>
      <c r="E77" s="21"/>
    </row>
    <row r="78" spans="1:5" ht="27.75" hidden="1" customHeight="1" x14ac:dyDescent="0.3">
      <c r="A78" s="68" t="s">
        <v>52</v>
      </c>
      <c r="B78" s="69"/>
      <c r="C78" s="70"/>
      <c r="D78" s="11" t="s">
        <v>53</v>
      </c>
      <c r="E78" s="21"/>
    </row>
    <row r="79" spans="1:5" hidden="1" x14ac:dyDescent="0.3">
      <c r="A79" s="68" t="s">
        <v>54</v>
      </c>
      <c r="B79" s="69"/>
      <c r="C79" s="70"/>
      <c r="D79" s="11" t="s">
        <v>55</v>
      </c>
      <c r="E79" s="21"/>
    </row>
    <row r="80" spans="1:5" x14ac:dyDescent="0.3">
      <c r="A80" s="68" t="s">
        <v>56</v>
      </c>
      <c r="B80" s="69"/>
      <c r="C80" s="70"/>
      <c r="D80" s="37" t="s">
        <v>25</v>
      </c>
      <c r="E80" s="21">
        <f>E21</f>
        <v>0.2</v>
      </c>
    </row>
    <row r="81" spans="1:5" ht="31.95" hidden="1" customHeight="1" x14ac:dyDescent="0.3">
      <c r="A81" s="68" t="s">
        <v>57</v>
      </c>
      <c r="B81" s="69"/>
      <c r="C81" s="70"/>
      <c r="D81" s="23" t="s">
        <v>19</v>
      </c>
      <c r="E81" s="21"/>
    </row>
    <row r="82" spans="1:5" hidden="1" x14ac:dyDescent="0.3">
      <c r="A82" s="24" t="s">
        <v>58</v>
      </c>
      <c r="B82" s="39"/>
      <c r="C82" s="35"/>
      <c r="D82" s="38" t="s">
        <v>26</v>
      </c>
      <c r="E82" s="30"/>
    </row>
    <row r="83" spans="1:5" ht="33.6" hidden="1" customHeight="1" x14ac:dyDescent="0.3">
      <c r="A83" s="78" t="s">
        <v>62</v>
      </c>
      <c r="B83" s="79"/>
      <c r="C83" s="80"/>
      <c r="D83" s="38" t="s">
        <v>61</v>
      </c>
      <c r="E83" s="48"/>
    </row>
    <row r="84" spans="1:5" ht="18.600000000000001" customHeight="1" x14ac:dyDescent="0.3">
      <c r="A84" s="78" t="s">
        <v>223</v>
      </c>
      <c r="B84" s="79"/>
      <c r="C84" s="80"/>
      <c r="D84" s="38" t="s">
        <v>141</v>
      </c>
      <c r="E84" s="48">
        <f>E29</f>
        <v>15.1</v>
      </c>
    </row>
    <row r="85" spans="1:5" ht="16.95" customHeight="1" x14ac:dyDescent="0.3">
      <c r="A85" s="61" t="s">
        <v>221</v>
      </c>
      <c r="B85" s="61"/>
      <c r="C85" s="61"/>
      <c r="D85" s="38" t="s">
        <v>220</v>
      </c>
      <c r="E85" s="48">
        <f>E44</f>
        <v>383.4</v>
      </c>
    </row>
    <row r="86" spans="1:5" ht="16.95" customHeight="1" x14ac:dyDescent="0.3">
      <c r="A86" s="78" t="s">
        <v>275</v>
      </c>
      <c r="B86" s="79"/>
      <c r="C86" s="80"/>
      <c r="D86" s="38" t="s">
        <v>225</v>
      </c>
      <c r="E86" s="48">
        <f>E50</f>
        <v>42.3</v>
      </c>
    </row>
    <row r="88" spans="1:5" x14ac:dyDescent="0.3">
      <c r="D88" s="45" t="s">
        <v>59</v>
      </c>
      <c r="E88" s="29">
        <f>SUM(E62:E86)</f>
        <v>2066.1000000000004</v>
      </c>
    </row>
  </sheetData>
  <mergeCells count="88">
    <mergeCell ref="K20:K22"/>
    <mergeCell ref="H20:H22"/>
    <mergeCell ref="G20:G22"/>
    <mergeCell ref="K31:K36"/>
    <mergeCell ref="I31:I36"/>
    <mergeCell ref="H31:H32"/>
    <mergeCell ref="G31:G36"/>
    <mergeCell ref="B39:B41"/>
    <mergeCell ref="B20:B22"/>
    <mergeCell ref="C20:C22"/>
    <mergeCell ref="D20:D22"/>
    <mergeCell ref="J20:J22"/>
    <mergeCell ref="D31:D34"/>
    <mergeCell ref="C58:C59"/>
    <mergeCell ref="D58:D59"/>
    <mergeCell ref="E58:E59"/>
    <mergeCell ref="F58:F59"/>
    <mergeCell ref="G39:G41"/>
    <mergeCell ref="B1:J1"/>
    <mergeCell ref="B3:K3"/>
    <mergeCell ref="B18:K18"/>
    <mergeCell ref="B23:K23"/>
    <mergeCell ref="B25:K25"/>
    <mergeCell ref="B13:B16"/>
    <mergeCell ref="K6:K7"/>
    <mergeCell ref="B6:B7"/>
    <mergeCell ref="C6:C7"/>
    <mergeCell ref="D6:D7"/>
    <mergeCell ref="G6:G7"/>
    <mergeCell ref="B11:B12"/>
    <mergeCell ref="C11:C12"/>
    <mergeCell ref="D11:D12"/>
    <mergeCell ref="G11:G12"/>
    <mergeCell ref="I20:I22"/>
    <mergeCell ref="C13:C16"/>
    <mergeCell ref="D13:D16"/>
    <mergeCell ref="G13:G16"/>
    <mergeCell ref="J13:J16"/>
    <mergeCell ref="I43:I44"/>
    <mergeCell ref="J43:J44"/>
    <mergeCell ref="J31:J36"/>
    <mergeCell ref="H33:H34"/>
    <mergeCell ref="H35:H36"/>
    <mergeCell ref="B30:K30"/>
    <mergeCell ref="B31:B36"/>
    <mergeCell ref="C31:C36"/>
    <mergeCell ref="K13:K16"/>
    <mergeCell ref="I13:I16"/>
    <mergeCell ref="D35:D36"/>
    <mergeCell ref="K39:K41"/>
    <mergeCell ref="K43:K44"/>
    <mergeCell ref="B43:B44"/>
    <mergeCell ref="C43:C44"/>
    <mergeCell ref="D43:D44"/>
    <mergeCell ref="G43:G44"/>
    <mergeCell ref="H43:H44"/>
    <mergeCell ref="A86:C86"/>
    <mergeCell ref="A85:C85"/>
    <mergeCell ref="A84:C84"/>
    <mergeCell ref="A68:C68"/>
    <mergeCell ref="A72:C72"/>
    <mergeCell ref="A73:C73"/>
    <mergeCell ref="A74:C74"/>
    <mergeCell ref="A83:C83"/>
    <mergeCell ref="A77:C77"/>
    <mergeCell ref="A80:C80"/>
    <mergeCell ref="A81:C81"/>
    <mergeCell ref="A76:C76"/>
    <mergeCell ref="A75:C75"/>
    <mergeCell ref="A78:C78"/>
    <mergeCell ref="A79:C79"/>
    <mergeCell ref="A70:C70"/>
    <mergeCell ref="B58:B59"/>
    <mergeCell ref="B26:B27"/>
    <mergeCell ref="C26:C27"/>
    <mergeCell ref="D26:D27"/>
    <mergeCell ref="A71:C71"/>
    <mergeCell ref="A69:C69"/>
    <mergeCell ref="A63:C63"/>
    <mergeCell ref="A64:C64"/>
    <mergeCell ref="A65:C65"/>
    <mergeCell ref="A66:C66"/>
    <mergeCell ref="A67:C67"/>
    <mergeCell ref="B55:K55"/>
    <mergeCell ref="A62:C62"/>
    <mergeCell ref="B56:K56"/>
    <mergeCell ref="B42:K42"/>
    <mergeCell ref="B48:K48"/>
  </mergeCells>
  <phoneticPr fontId="10" type="noConversion"/>
  <pageMargins left="0.25" right="0.25"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SVP 2023_03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Vaida Čedavičienė</dc:creator>
  <cp:keywords/>
  <dc:description/>
  <cp:lastModifiedBy>Vaida Čedavičienė</cp:lastModifiedBy>
  <cp:revision/>
  <cp:lastPrinted>2022-12-02T06:20:18Z</cp:lastPrinted>
  <dcterms:created xsi:type="dcterms:W3CDTF">2015-06-05T18:19:34Z</dcterms:created>
  <dcterms:modified xsi:type="dcterms:W3CDTF">2023-03-19T15:00:09Z</dcterms:modified>
  <cp:category/>
  <cp:contentStatus/>
</cp:coreProperties>
</file>